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60" windowWidth="19320" windowHeight="10860"/>
  </bookViews>
  <sheets>
    <sheet name="Лист1" sheetId="1" r:id="rId1"/>
  </sheets>
  <definedNames>
    <definedName name="_xlnm.Print_Titles" localSheetId="0">Лист1!$A:$B,Лист1!$6:$8</definedName>
    <definedName name="_xlnm.Print_Area" localSheetId="0">Лист1!$A$1:$AR$74</definedName>
  </definedName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72" i="1" l="1"/>
  <c r="U40" i="1" l="1"/>
  <c r="T31" i="1" l="1"/>
  <c r="D13" i="1" l="1"/>
  <c r="C73" i="1"/>
  <c r="AQ26" i="1"/>
  <c r="AR59" i="1"/>
  <c r="AQ59" i="1"/>
  <c r="AP59" i="1"/>
  <c r="AR48" i="1"/>
  <c r="AQ48" i="1"/>
  <c r="AP48" i="1"/>
  <c r="AR47" i="1"/>
  <c r="AQ47" i="1"/>
  <c r="AP47" i="1"/>
  <c r="AR45" i="1"/>
  <c r="AQ45" i="1"/>
  <c r="AP45" i="1"/>
  <c r="AR44" i="1"/>
  <c r="AQ44" i="1"/>
  <c r="AP44" i="1"/>
  <c r="AR42" i="1"/>
  <c r="AQ42" i="1"/>
  <c r="AP42" i="1"/>
  <c r="AR37" i="1"/>
  <c r="AQ37" i="1"/>
  <c r="AP37" i="1"/>
  <c r="AR32" i="1"/>
  <c r="AQ32" i="1"/>
  <c r="AP32" i="1"/>
  <c r="AR28" i="1"/>
  <c r="AQ28" i="1"/>
  <c r="AP28" i="1"/>
  <c r="AR24" i="1"/>
  <c r="AQ24" i="1"/>
  <c r="AP24" i="1"/>
  <c r="AR20" i="1"/>
  <c r="AQ20" i="1"/>
  <c r="AP20" i="1"/>
  <c r="AR10" i="1"/>
  <c r="AQ10" i="1"/>
  <c r="AP10" i="1"/>
  <c r="AP18" i="1"/>
  <c r="AR54" i="1" l="1"/>
  <c r="AQ54" i="1"/>
  <c r="AP54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AR70" i="1" l="1"/>
  <c r="AQ70" i="1"/>
  <c r="AP70" i="1"/>
  <c r="AR67" i="1"/>
  <c r="AQ67" i="1"/>
  <c r="AP67" i="1"/>
  <c r="AR71" i="1"/>
  <c r="AQ71" i="1"/>
  <c r="AP71" i="1"/>
  <c r="AR68" i="1"/>
  <c r="AQ68" i="1"/>
  <c r="AP68" i="1"/>
  <c r="AR65" i="1"/>
  <c r="AQ65" i="1"/>
  <c r="AP65" i="1"/>
  <c r="AR63" i="1"/>
  <c r="AQ63" i="1"/>
  <c r="AP63" i="1"/>
  <c r="AR61" i="1"/>
  <c r="AQ61" i="1"/>
  <c r="AP61" i="1"/>
  <c r="AR57" i="1"/>
  <c r="AQ57" i="1"/>
  <c r="AP57" i="1"/>
  <c r="AR52" i="1"/>
  <c r="AQ52" i="1"/>
  <c r="AP52" i="1"/>
  <c r="AR50" i="1"/>
  <c r="AQ50" i="1"/>
  <c r="AP50" i="1"/>
  <c r="N51" i="1"/>
  <c r="G51" i="1"/>
  <c r="D51" i="1"/>
  <c r="AP39" i="1"/>
  <c r="AR35" i="1"/>
  <c r="AQ35" i="1"/>
  <c r="AP35" i="1"/>
  <c r="AP26" i="1"/>
  <c r="AR18" i="1"/>
  <c r="AQ18" i="1"/>
  <c r="AR39" i="1"/>
  <c r="AQ39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F33" i="1"/>
  <c r="D36" i="1"/>
  <c r="AP30" i="1"/>
  <c r="AR30" i="1"/>
  <c r="AQ30" i="1"/>
  <c r="AR26" i="1"/>
  <c r="AR22" i="1"/>
  <c r="AQ22" i="1"/>
  <c r="AP22" i="1"/>
  <c r="E15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E33" i="1"/>
  <c r="D33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D25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AO72" i="1"/>
  <c r="AO73" i="1" s="1"/>
  <c r="AN72" i="1"/>
  <c r="AN73" i="1" s="1"/>
  <c r="AM73" i="1"/>
  <c r="AL72" i="1"/>
  <c r="AL73" i="1" s="1"/>
  <c r="AK72" i="1"/>
  <c r="AK73" i="1" s="1"/>
  <c r="AJ72" i="1"/>
  <c r="AJ73" i="1" s="1"/>
  <c r="AI72" i="1"/>
  <c r="AI73" i="1" s="1"/>
  <c r="AH72" i="1"/>
  <c r="AH73" i="1" s="1"/>
  <c r="AG72" i="1"/>
  <c r="AG73" i="1" s="1"/>
  <c r="AF72" i="1"/>
  <c r="AF73" i="1" s="1"/>
  <c r="AE72" i="1"/>
  <c r="AE73" i="1" s="1"/>
  <c r="AD72" i="1"/>
  <c r="AD73" i="1" s="1"/>
  <c r="AC72" i="1"/>
  <c r="AC73" i="1" s="1"/>
  <c r="AB72" i="1"/>
  <c r="AB73" i="1" s="1"/>
  <c r="AA72" i="1"/>
  <c r="AA73" i="1" s="1"/>
  <c r="Z72" i="1"/>
  <c r="Z73" i="1" s="1"/>
  <c r="Y72" i="1"/>
  <c r="Y73" i="1" s="1"/>
  <c r="X72" i="1"/>
  <c r="X73" i="1" s="1"/>
  <c r="W72" i="1"/>
  <c r="W73" i="1" s="1"/>
  <c r="V72" i="1"/>
  <c r="V73" i="1" s="1"/>
  <c r="U72" i="1"/>
  <c r="U73" i="1" s="1"/>
  <c r="T72" i="1"/>
  <c r="T73" i="1" s="1"/>
  <c r="S72" i="1"/>
  <c r="S73" i="1" s="1"/>
  <c r="R72" i="1"/>
  <c r="R73" i="1" s="1"/>
  <c r="Q72" i="1"/>
  <c r="Q73" i="1" s="1"/>
  <c r="P72" i="1"/>
  <c r="P73" i="1" s="1"/>
  <c r="O72" i="1"/>
  <c r="O73" i="1" s="1"/>
  <c r="N72" i="1"/>
  <c r="N73" i="1" s="1"/>
  <c r="M72" i="1"/>
  <c r="M73" i="1" s="1"/>
  <c r="L72" i="1"/>
  <c r="L73" i="1" s="1"/>
  <c r="K72" i="1"/>
  <c r="K73" i="1" s="1"/>
  <c r="J72" i="1"/>
  <c r="J73" i="1" s="1"/>
  <c r="I72" i="1"/>
  <c r="I73" i="1" s="1"/>
  <c r="H72" i="1"/>
  <c r="H73" i="1" s="1"/>
  <c r="G72" i="1"/>
  <c r="G73" i="1" s="1"/>
  <c r="F72" i="1"/>
  <c r="F73" i="1" s="1"/>
  <c r="E72" i="1"/>
  <c r="E73" i="1" s="1"/>
  <c r="D72" i="1"/>
  <c r="D73" i="1" s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M51" i="1"/>
  <c r="L51" i="1"/>
  <c r="K51" i="1"/>
  <c r="J51" i="1"/>
  <c r="I51" i="1"/>
  <c r="H51" i="1"/>
  <c r="F51" i="1"/>
  <c r="E51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E36" i="1"/>
  <c r="AO13" i="1"/>
  <c r="AN13" i="1"/>
  <c r="AM13" i="1"/>
  <c r="AL13" i="1"/>
  <c r="AK13" i="1"/>
  <c r="AJ13" i="1"/>
  <c r="AM15" i="1" s="1"/>
  <c r="AI13" i="1"/>
  <c r="AH13" i="1"/>
  <c r="AG13" i="1"/>
  <c r="AF13" i="1"/>
  <c r="AI15" i="1" s="1"/>
  <c r="AE13" i="1"/>
  <c r="AD13" i="1"/>
  <c r="AC13" i="1"/>
  <c r="AB13" i="1"/>
  <c r="AE15" i="1" s="1"/>
  <c r="AA13" i="1"/>
  <c r="Z13" i="1"/>
  <c r="Y13" i="1"/>
  <c r="X13" i="1"/>
  <c r="AA15" i="1" s="1"/>
  <c r="W13" i="1"/>
  <c r="V13" i="1"/>
  <c r="U13" i="1"/>
  <c r="T13" i="1"/>
  <c r="W15" i="1" s="1"/>
  <c r="S13" i="1"/>
  <c r="R13" i="1"/>
  <c r="Q13" i="1"/>
  <c r="T15" i="1" s="1"/>
  <c r="P13" i="1"/>
  <c r="S15" i="1" s="1"/>
  <c r="O13" i="1"/>
  <c r="N13" i="1"/>
  <c r="M13" i="1"/>
  <c r="L13" i="1"/>
  <c r="O15" i="1" s="1"/>
  <c r="K13" i="1"/>
  <c r="J13" i="1"/>
  <c r="I13" i="1"/>
  <c r="H13" i="1"/>
  <c r="K15" i="1" s="1"/>
  <c r="G13" i="1"/>
  <c r="F13" i="1"/>
  <c r="E13" i="1"/>
  <c r="G15" i="1" s="1"/>
  <c r="C13" i="1"/>
  <c r="D15" i="1" s="1"/>
  <c r="AB16" i="1" l="1"/>
  <c r="L16" i="1"/>
  <c r="AI14" i="1"/>
  <c r="AE14" i="1"/>
  <c r="AM14" i="1"/>
  <c r="AA14" i="1"/>
  <c r="W14" i="1"/>
  <c r="S14" i="1"/>
  <c r="O14" i="1"/>
  <c r="K14" i="1"/>
  <c r="G14" i="1"/>
  <c r="AP25" i="1"/>
  <c r="AQ25" i="1"/>
  <c r="AR25" i="1"/>
  <c r="AQ29" i="1"/>
  <c r="AP29" i="1"/>
  <c r="AR29" i="1"/>
  <c r="AR33" i="1"/>
  <c r="AQ33" i="1"/>
  <c r="AP33" i="1"/>
  <c r="AR36" i="1"/>
  <c r="AP36" i="1"/>
  <c r="AQ36" i="1"/>
  <c r="AQ58" i="1"/>
  <c r="AR58" i="1"/>
  <c r="AP58" i="1"/>
  <c r="AQ21" i="1"/>
  <c r="AP21" i="1"/>
  <c r="AR21" i="1"/>
  <c r="AP73" i="1"/>
  <c r="X14" i="1"/>
  <c r="AC14" i="1"/>
  <c r="AJ14" i="1"/>
  <c r="AK14" i="1"/>
  <c r="AR13" i="1"/>
  <c r="AQ13" i="1"/>
  <c r="P14" i="1"/>
  <c r="F14" i="1"/>
  <c r="J14" i="1"/>
  <c r="N14" i="1"/>
  <c r="R14" i="1"/>
  <c r="V14" i="1"/>
  <c r="Z14" i="1"/>
  <c r="AD14" i="1"/>
  <c r="AH14" i="1"/>
  <c r="AL14" i="1"/>
  <c r="AF16" i="1"/>
  <c r="L14" i="1"/>
  <c r="T14" i="1"/>
  <c r="AF14" i="1"/>
  <c r="AN14" i="1"/>
  <c r="P15" i="1"/>
  <c r="X15" i="1"/>
  <c r="AF15" i="1"/>
  <c r="AN15" i="1"/>
  <c r="I14" i="1"/>
  <c r="M14" i="1"/>
  <c r="Q14" i="1"/>
  <c r="U14" i="1"/>
  <c r="Y14" i="1"/>
  <c r="AG14" i="1"/>
  <c r="AO14" i="1"/>
  <c r="I15" i="1"/>
  <c r="M15" i="1"/>
  <c r="Q15" i="1"/>
  <c r="U15" i="1"/>
  <c r="Y15" i="1"/>
  <c r="AC15" i="1"/>
  <c r="AG15" i="1"/>
  <c r="AK15" i="1"/>
  <c r="AO15" i="1"/>
  <c r="AP13" i="1"/>
  <c r="AQ43" i="1"/>
  <c r="AR73" i="1"/>
  <c r="H14" i="1"/>
  <c r="H15" i="1"/>
  <c r="AB15" i="1"/>
  <c r="AJ15" i="1"/>
  <c r="AQ73" i="1"/>
  <c r="F15" i="1"/>
  <c r="J15" i="1"/>
  <c r="N15" i="1"/>
  <c r="R15" i="1"/>
  <c r="V15" i="1"/>
  <c r="Z15" i="1"/>
  <c r="AD15" i="1"/>
  <c r="AH15" i="1"/>
  <c r="AL15" i="1"/>
  <c r="AB14" i="1"/>
  <c r="L15" i="1"/>
  <c r="E14" i="1"/>
  <c r="D14" i="1"/>
  <c r="D16" i="1"/>
  <c r="P16" i="1"/>
  <c r="T16" i="1"/>
  <c r="AJ16" i="1"/>
  <c r="F16" i="1"/>
  <c r="J16" i="1"/>
  <c r="N16" i="1"/>
  <c r="R16" i="1"/>
  <c r="V16" i="1"/>
  <c r="Z16" i="1"/>
  <c r="AD16" i="1"/>
  <c r="AH16" i="1"/>
  <c r="AL16" i="1"/>
  <c r="H16" i="1"/>
  <c r="X16" i="1"/>
  <c r="AN16" i="1"/>
  <c r="AP43" i="1"/>
  <c r="E16" i="1"/>
  <c r="I16" i="1"/>
  <c r="M16" i="1"/>
  <c r="Q16" i="1"/>
  <c r="U16" i="1"/>
  <c r="Y16" i="1"/>
  <c r="AC16" i="1"/>
  <c r="AG16" i="1"/>
  <c r="AK16" i="1"/>
  <c r="AO16" i="1"/>
  <c r="G16" i="1"/>
  <c r="K16" i="1"/>
  <c r="O16" i="1"/>
  <c r="S16" i="1"/>
  <c r="W16" i="1"/>
  <c r="AA16" i="1"/>
  <c r="AE16" i="1"/>
  <c r="AI16" i="1"/>
  <c r="AM16" i="1"/>
  <c r="AQ15" i="1" l="1"/>
  <c r="AP15" i="1"/>
  <c r="AR15" i="1"/>
  <c r="AR16" i="1"/>
  <c r="AP16" i="1"/>
  <c r="AQ16" i="1"/>
  <c r="AQ46" i="1"/>
  <c r="AR46" i="1"/>
  <c r="AP46" i="1"/>
  <c r="AR43" i="1"/>
</calcChain>
</file>

<file path=xl/sharedStrings.xml><?xml version="1.0" encoding="utf-8"?>
<sst xmlns="http://schemas.openxmlformats.org/spreadsheetml/2006/main" count="171" uniqueCount="78">
  <si>
    <t>ПРОГНОЗ</t>
  </si>
  <si>
    <t>социально-экономического развития на долгосрочный период</t>
  </si>
  <si>
    <t>Наименование показателя</t>
  </si>
  <si>
    <t>Единица измерения</t>
  </si>
  <si>
    <t>отчет</t>
  </si>
  <si>
    <t>оценка</t>
  </si>
  <si>
    <t>прогноз</t>
  </si>
  <si>
    <t>2021 год</t>
  </si>
  <si>
    <t>2022 год</t>
  </si>
  <si>
    <t>2023 год</t>
  </si>
  <si>
    <t>2024 год</t>
  </si>
  <si>
    <t>2025 год</t>
  </si>
  <si>
    <t>2026 год</t>
  </si>
  <si>
    <t>2027 год</t>
  </si>
  <si>
    <t>2028 год</t>
  </si>
  <si>
    <t>2029 год</t>
  </si>
  <si>
    <t>2030 год</t>
  </si>
  <si>
    <t>2031 год</t>
  </si>
  <si>
    <t>2032 год</t>
  </si>
  <si>
    <t>2033 год</t>
  </si>
  <si>
    <t>2034 год</t>
  </si>
  <si>
    <t>2035 год</t>
  </si>
  <si>
    <t>1 
вариант</t>
  </si>
  <si>
    <t>2 
вариант</t>
  </si>
  <si>
    <t>3 
вариант</t>
  </si>
  <si>
    <t>Население</t>
  </si>
  <si>
    <t xml:space="preserve">Численность постоянного населения (среднегодовая) </t>
  </si>
  <si>
    <t>человек</t>
  </si>
  <si>
    <t>% к предыдущему году</t>
  </si>
  <si>
    <t>Промышленное производство</t>
  </si>
  <si>
    <t xml:space="preserve">Отгружено товаров собственного производства, выполненных работ и услуг собственными силами по видам экономической деятельности по полному кругу организаций всего (B+С+D+E) </t>
  </si>
  <si>
    <t>тыс.рублей в ценах соответствующих лет</t>
  </si>
  <si>
    <t>Темп роста отгрузки</t>
  </si>
  <si>
    <t>% к предыдущему году в действующих ценах</t>
  </si>
  <si>
    <t>Индекс-дефлятор</t>
  </si>
  <si>
    <t>Индекс производства</t>
  </si>
  <si>
    <t>% к предыдущему году в сопоставимых ценах</t>
  </si>
  <si>
    <t>в том числе по видам деятельности:</t>
  </si>
  <si>
    <t>Объем отгруженных товаров собственного производства, выполненных работ и услуг собственными силами - РАЗДЕЛ B: Добыча полезных ископаемых</t>
  </si>
  <si>
    <t>Объем отгруженных товаров собственного производства, выполненных работ и услуг собственными силами - РАЗДЕЛ C: Обрабатывающие производства</t>
  </si>
  <si>
    <t xml:space="preserve">Объем отгруженных товаров собственного производства, выполненных работ и услуг собственными силами - РАЗДЕЛ D: Обеспечение электрической энергией, газом и паром; кондиционирование воздуха </t>
  </si>
  <si>
    <t>Объем отгруженных товаров собственного производства, выполненных работ и услуг собственными силами - РАЗДЕЛ E: Водоснабжение; водоотведение, организация сбора и утилизации отходов, деятельность по ликвидации загрязнений</t>
  </si>
  <si>
    <t>Сельское хозяйство</t>
  </si>
  <si>
    <t>Стоимость произведенной продукции сельского хоязйства</t>
  </si>
  <si>
    <t>тыс.руб. в ценах соответствующих лет</t>
  </si>
  <si>
    <t>Индекс физического объема</t>
  </si>
  <si>
    <t>в % к предыдущему году в сопоставимых ценах</t>
  </si>
  <si>
    <t>Индекс дефлятор</t>
  </si>
  <si>
    <t>в % к предыдущему году</t>
  </si>
  <si>
    <t>Строительство</t>
  </si>
  <si>
    <t xml:space="preserve">Ввод в эксплуатацию жилых домов за счет всех источников финансирования </t>
  </si>
  <si>
    <t>тыс. кв. метров в общей площади</t>
  </si>
  <si>
    <t>Торговля и услуги населению</t>
  </si>
  <si>
    <t>к соответствующему периоду предыдущего года, %</t>
  </si>
  <si>
    <t>Оборот розничной торговли</t>
  </si>
  <si>
    <t>Объем платных услуг населению</t>
  </si>
  <si>
    <t>Малое и среднее предпринимательство, включая микропредприятия</t>
  </si>
  <si>
    <t>Число малых и средних предприятий, включая микропредприятия (на конец года)</t>
  </si>
  <si>
    <t>единиц</t>
  </si>
  <si>
    <t>Среднесписочная численность работников малых и средних предприятий, включая микропредприятия (без внешних совместителей)</t>
  </si>
  <si>
    <t>Инвестиции</t>
  </si>
  <si>
    <t xml:space="preserve">Инвестиции в основной капитал за счет всех источников финансирования (по местонахождению заказчика) </t>
  </si>
  <si>
    <t>Труд и занятость</t>
  </si>
  <si>
    <t>Численность экономически активного населения</t>
  </si>
  <si>
    <t>Среднегодовая численность занятых в экономике, включая лиц, занятых в личном подсобном хозяйстве</t>
  </si>
  <si>
    <t>Численность безработных (по методологии МОТ)</t>
  </si>
  <si>
    <t>Уровень безработицы (по методологии МОТ)</t>
  </si>
  <si>
    <t>%</t>
  </si>
  <si>
    <t>Численность безработных, зарегистрированных в государственных учреждениях службы занятости населения (среднегодовая)</t>
  </si>
  <si>
    <t>Уровень зарегистрированной безработицы (среднегодовой)</t>
  </si>
  <si>
    <t>Среднемесячная номинальная начисленная заработная плата в расчете на одного работника</t>
  </si>
  <si>
    <t>рублей</t>
  </si>
  <si>
    <t>Реальная заработная плата</t>
  </si>
  <si>
    <t>2035 год к 2022 году</t>
  </si>
  <si>
    <t>Оборот малых и средних предприятий, включая микропредприятия</t>
  </si>
  <si>
    <t>млн. рублей</t>
  </si>
  <si>
    <t>Подосиновского района Кировской области</t>
  </si>
  <si>
    <r>
      <rPr>
        <u/>
        <sz val="9"/>
        <color indexed="8"/>
        <rFont val="Times New Roman"/>
        <family val="1"/>
        <charset val="204"/>
      </rPr>
      <t>СПРАВОЧНО:</t>
    </r>
    <r>
      <rPr>
        <sz val="9"/>
        <color indexed="8"/>
        <rFont val="Times New Roman"/>
        <family val="1"/>
        <charset val="204"/>
      </rPr>
      <t xml:space="preserve">
Индекс потребительских цен за период с начала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</si>
</sst>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i/>
      <sz val="13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i/>
      <sz val="13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u/>
      <sz val="9"/>
      <color indexed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2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/>
    <xf numFmtId="0" fontId="3" fillId="0" borderId="0" xfId="0" applyFont="1"/>
    <xf numFmtId="0" fontId="2" fillId="2" borderId="0" xfId="0" applyFont="1" applyFill="1" applyAlignment="1">
      <alignment vertical="center" wrapText="1"/>
    </xf>
    <xf numFmtId="0" fontId="5" fillId="2" borderId="0" xfId="0" applyFont="1" applyFill="1"/>
    <xf numFmtId="0" fontId="2" fillId="2" borderId="0" xfId="0" applyFont="1" applyFill="1"/>
    <xf numFmtId="4" fontId="5" fillId="2" borderId="0" xfId="0" applyNumberFormat="1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8" fillId="2" borderId="0" xfId="0" applyFont="1" applyFill="1"/>
    <xf numFmtId="0" fontId="9" fillId="0" borderId="0" xfId="0" applyFont="1"/>
    <xf numFmtId="2" fontId="3" fillId="2" borderId="0" xfId="0" applyNumberFormat="1" applyFont="1" applyFill="1"/>
    <xf numFmtId="2" fontId="3" fillId="0" borderId="0" xfId="0" applyNumberFormat="1" applyFont="1"/>
    <xf numFmtId="0" fontId="11" fillId="0" borderId="3" xfId="0" applyFont="1" applyBorder="1" applyAlignment="1">
      <alignment horizontal="centerContinuous" vertical="center" wrapText="1"/>
    </xf>
    <xf numFmtId="0" fontId="11" fillId="0" borderId="4" xfId="0" applyFont="1" applyBorder="1" applyAlignment="1">
      <alignment horizontal="centerContinuous" vertical="center" wrapText="1"/>
    </xf>
    <xf numFmtId="0" fontId="11" fillId="0" borderId="5" xfId="0" applyFont="1" applyBorder="1" applyAlignment="1">
      <alignment horizontal="centerContinuous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 shrinkToFit="1"/>
    </xf>
    <xf numFmtId="0" fontId="15" fillId="0" borderId="2" xfId="0" applyFont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4" fontId="15" fillId="2" borderId="9" xfId="0" applyNumberFormat="1" applyFont="1" applyFill="1" applyBorder="1" applyAlignment="1">
      <alignment horizontal="center" vertical="center" wrapText="1"/>
    </xf>
    <xf numFmtId="4" fontId="15" fillId="2" borderId="8" xfId="0" applyNumberFormat="1" applyFont="1" applyFill="1" applyBorder="1" applyAlignment="1">
      <alignment horizontal="center" vertical="center" wrapText="1"/>
    </xf>
    <xf numFmtId="164" fontId="15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5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5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15" fillId="3" borderId="11" xfId="0" applyNumberFormat="1" applyFont="1" applyFill="1" applyBorder="1" applyAlignment="1" applyProtection="1">
      <alignment horizontal="center" vertical="center" wrapText="1"/>
      <protection locked="0"/>
    </xf>
    <xf numFmtId="164" fontId="16" fillId="2" borderId="11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164" fontId="17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7" fillId="0" borderId="1" xfId="0" applyNumberFormat="1" applyFont="1" applyBorder="1" applyAlignment="1">
      <alignment horizontal="center" vertical="center" wrapText="1"/>
    </xf>
    <xf numFmtId="164" fontId="17" fillId="2" borderId="9" xfId="0" applyNumberFormat="1" applyFont="1" applyFill="1" applyBorder="1" applyAlignment="1">
      <alignment horizontal="center" vertical="center" wrapText="1"/>
    </xf>
    <xf numFmtId="164" fontId="17" fillId="2" borderId="11" xfId="0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164" fontId="17" fillId="2" borderId="8" xfId="0" applyNumberFormat="1" applyFont="1" applyFill="1" applyBorder="1" applyAlignment="1">
      <alignment horizontal="center" vertical="center" wrapText="1"/>
    </xf>
    <xf numFmtId="2" fontId="16" fillId="2" borderId="11" xfId="0" applyNumberFormat="1" applyFont="1" applyFill="1" applyBorder="1"/>
    <xf numFmtId="0" fontId="16" fillId="2" borderId="1" xfId="0" applyFont="1" applyFill="1" applyBorder="1"/>
    <xf numFmtId="0" fontId="15" fillId="2" borderId="2" xfId="0" applyFont="1" applyFill="1" applyBorder="1" applyAlignment="1">
      <alignment horizontal="center" vertical="center" wrapText="1"/>
    </xf>
    <xf numFmtId="164" fontId="18" fillId="0" borderId="8" xfId="0" applyNumberFormat="1" applyFont="1" applyBorder="1"/>
    <xf numFmtId="164" fontId="18" fillId="0" borderId="1" xfId="0" applyNumberFormat="1" applyFont="1" applyBorder="1"/>
    <xf numFmtId="164" fontId="18" fillId="0" borderId="9" xfId="0" applyNumberFormat="1" applyFont="1" applyBorder="1"/>
    <xf numFmtId="164" fontId="18" fillId="0" borderId="11" xfId="0" applyNumberFormat="1" applyFont="1" applyBorder="1"/>
    <xf numFmtId="0" fontId="12" fillId="2" borderId="11" xfId="0" applyFont="1" applyFill="1" applyBorder="1"/>
    <xf numFmtId="0" fontId="12" fillId="2" borderId="1" xfId="0" applyFont="1" applyFill="1" applyBorder="1"/>
    <xf numFmtId="0" fontId="15" fillId="2" borderId="1" xfId="0" applyFont="1" applyFill="1" applyBorder="1" applyAlignment="1">
      <alignment horizontal="left" vertical="center" wrapText="1" shrinkToFit="1"/>
    </xf>
    <xf numFmtId="164" fontId="15" fillId="2" borderId="8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2" borderId="9" xfId="0" applyNumberFormat="1" applyFont="1" applyFill="1" applyBorder="1" applyAlignment="1">
      <alignment horizontal="center" vertical="center" wrapText="1"/>
    </xf>
    <xf numFmtId="164" fontId="15" fillId="2" borderId="11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 indent="1"/>
    </xf>
    <xf numFmtId="0" fontId="19" fillId="2" borderId="2" xfId="0" applyFont="1" applyFill="1" applyBorder="1" applyAlignment="1">
      <alignment horizontal="center" vertical="center" wrapText="1"/>
    </xf>
    <xf numFmtId="2" fontId="20" fillId="2" borderId="11" xfId="0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  <xf numFmtId="164" fontId="17" fillId="0" borderId="9" xfId="0" applyNumberFormat="1" applyFont="1" applyBorder="1" applyAlignment="1">
      <alignment horizontal="center" vertical="center" wrapText="1"/>
    </xf>
    <xf numFmtId="164" fontId="17" fillId="0" borderId="11" xfId="0" applyNumberFormat="1" applyFont="1" applyBorder="1" applyAlignment="1">
      <alignment horizontal="center" vertical="center" wrapText="1"/>
    </xf>
    <xf numFmtId="164" fontId="17" fillId="0" borderId="8" xfId="0" applyNumberFormat="1" applyFont="1" applyBorder="1" applyAlignment="1">
      <alignment horizontal="center" vertical="center" wrapText="1"/>
    </xf>
    <xf numFmtId="164" fontId="20" fillId="2" borderId="11" xfId="0" applyNumberFormat="1" applyFont="1" applyFill="1" applyBorder="1" applyAlignment="1">
      <alignment horizontal="center" vertical="center"/>
    </xf>
    <xf numFmtId="164" fontId="11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1" xfId="0" applyNumberFormat="1" applyFont="1" applyBorder="1" applyAlignment="1">
      <alignment horizontal="center" vertical="center" wrapText="1"/>
    </xf>
    <xf numFmtId="164" fontId="11" fillId="2" borderId="9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 shrinkToFit="1"/>
    </xf>
    <xf numFmtId="164" fontId="11" fillId="2" borderId="8" xfId="0" applyNumberFormat="1" applyFont="1" applyFill="1" applyBorder="1" applyAlignment="1">
      <alignment horizontal="center" vertical="center" wrapText="1"/>
    </xf>
    <xf numFmtId="2" fontId="12" fillId="2" borderId="11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7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19" fillId="3" borderId="11" xfId="0" applyNumberFormat="1" applyFont="1" applyFill="1" applyBorder="1" applyAlignment="1" applyProtection="1">
      <alignment horizontal="center" vertical="center" wrapText="1"/>
      <protection locked="0"/>
    </xf>
    <xf numFmtId="164" fontId="19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9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19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left" vertical="center" wrapText="1" shrinkToFit="1"/>
    </xf>
    <xf numFmtId="0" fontId="15" fillId="0" borderId="2" xfId="0" applyFont="1" applyBorder="1" applyAlignment="1">
      <alignment horizontal="left" vertical="center" wrapText="1" shrinkToFit="1"/>
    </xf>
    <xf numFmtId="164" fontId="22" fillId="2" borderId="9" xfId="0" applyNumberFormat="1" applyFont="1" applyFill="1" applyBorder="1" applyAlignment="1">
      <alignment horizontal="center" vertical="center" wrapText="1"/>
    </xf>
    <xf numFmtId="164" fontId="22" fillId="2" borderId="8" xfId="0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 shrinkToFit="1"/>
    </xf>
    <xf numFmtId="164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11" xfId="0" applyFont="1" applyFill="1" applyBorder="1"/>
    <xf numFmtId="0" fontId="23" fillId="2" borderId="1" xfId="0" applyFont="1" applyFill="1" applyBorder="1"/>
    <xf numFmtId="0" fontId="15" fillId="0" borderId="2" xfId="0" applyFont="1" applyBorder="1" applyAlignment="1">
      <alignment horizontal="center" vertical="center" wrapText="1" shrinkToFit="1"/>
    </xf>
    <xf numFmtId="0" fontId="15" fillId="4" borderId="1" xfId="0" applyFont="1" applyFill="1" applyBorder="1" applyAlignment="1">
      <alignment horizontal="left" vertical="center" wrapText="1" shrinkToFit="1"/>
    </xf>
    <xf numFmtId="0" fontId="15" fillId="4" borderId="2" xfId="0" applyFont="1" applyFill="1" applyBorder="1" applyAlignment="1">
      <alignment horizontal="center" vertical="center" wrapText="1" shrinkToFit="1"/>
    </xf>
    <xf numFmtId="164" fontId="15" fillId="4" borderId="8" xfId="0" applyNumberFormat="1" applyFont="1" applyFill="1" applyBorder="1" applyAlignment="1">
      <alignment horizontal="center" vertical="center" wrapText="1"/>
    </xf>
    <xf numFmtId="164" fontId="15" fillId="4" borderId="1" xfId="0" applyNumberFormat="1" applyFont="1" applyFill="1" applyBorder="1" applyAlignment="1">
      <alignment horizontal="center" vertical="center" wrapText="1"/>
    </xf>
    <xf numFmtId="164" fontId="15" fillId="4" borderId="9" xfId="0" applyNumberFormat="1" applyFont="1" applyFill="1" applyBorder="1" applyAlignment="1">
      <alignment horizontal="center" vertical="center" wrapText="1"/>
    </xf>
    <xf numFmtId="164" fontId="15" fillId="4" borderId="11" xfId="0" applyNumberFormat="1" applyFont="1" applyFill="1" applyBorder="1" applyAlignment="1">
      <alignment horizontal="center" vertical="center" wrapText="1"/>
    </xf>
    <xf numFmtId="164" fontId="15" fillId="4" borderId="1" xfId="1" applyNumberFormat="1" applyFont="1" applyFill="1" applyBorder="1" applyAlignment="1">
      <alignment horizontal="center" vertical="center" wrapText="1"/>
    </xf>
    <xf numFmtId="164" fontId="15" fillId="4" borderId="9" xfId="1" applyNumberFormat="1" applyFont="1" applyFill="1" applyBorder="1" applyAlignment="1">
      <alignment horizontal="center" vertical="center" wrapText="1"/>
    </xf>
    <xf numFmtId="164" fontId="15" fillId="4" borderId="8" xfId="1" applyNumberFormat="1" applyFont="1" applyFill="1" applyBorder="1" applyAlignment="1">
      <alignment horizontal="center" vertical="center" wrapText="1"/>
    </xf>
    <xf numFmtId="164" fontId="20" fillId="4" borderId="11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 shrinkToFit="1"/>
    </xf>
    <xf numFmtId="2" fontId="23" fillId="2" borderId="11" xfId="0" applyNumberFormat="1" applyFont="1" applyFill="1" applyBorder="1"/>
    <xf numFmtId="0" fontId="22" fillId="2" borderId="2" xfId="0" applyFont="1" applyFill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164" fontId="22" fillId="2" borderId="1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4" fontId="17" fillId="3" borderId="11" xfId="0" applyNumberFormat="1" applyFont="1" applyFill="1" applyBorder="1" applyAlignment="1" applyProtection="1">
      <alignment horizontal="center" vertical="center" wrapText="1"/>
      <protection locked="0"/>
    </xf>
    <xf numFmtId="164" fontId="17" fillId="3" borderId="8" xfId="0" applyNumberFormat="1" applyFont="1" applyFill="1" applyBorder="1" applyAlignment="1" applyProtection="1">
      <alignment horizontal="right" vertical="center"/>
      <protection locked="0"/>
    </xf>
    <xf numFmtId="164" fontId="19" fillId="2" borderId="8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164" fontId="19" fillId="2" borderId="9" xfId="0" applyNumberFormat="1" applyFont="1" applyFill="1" applyBorder="1" applyAlignment="1">
      <alignment horizontal="center" vertical="center" wrapText="1"/>
    </xf>
    <xf numFmtId="164" fontId="19" fillId="2" borderId="11" xfId="0" applyNumberFormat="1" applyFont="1" applyFill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2" fontId="24" fillId="2" borderId="11" xfId="0" applyNumberFormat="1" applyFont="1" applyFill="1" applyBorder="1"/>
    <xf numFmtId="0" fontId="24" fillId="2" borderId="1" xfId="0" applyFont="1" applyFill="1" applyBorder="1"/>
    <xf numFmtId="0" fontId="15" fillId="2" borderId="1" xfId="0" applyFont="1" applyFill="1" applyBorder="1" applyAlignment="1">
      <alignment vertical="center" wrapText="1" shrinkToFit="1"/>
    </xf>
    <xf numFmtId="2" fontId="15" fillId="3" borderId="8" xfId="0" applyNumberFormat="1" applyFont="1" applyFill="1" applyBorder="1" applyAlignment="1" applyProtection="1">
      <alignment horizontal="center" vertical="center" wrapText="1"/>
      <protection locked="0"/>
    </xf>
    <xf numFmtId="2" fontId="15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5" fillId="3" borderId="9" xfId="0" applyNumberFormat="1" applyFont="1" applyFill="1" applyBorder="1" applyAlignment="1" applyProtection="1">
      <alignment horizontal="center" vertical="center" wrapText="1"/>
      <protection locked="0"/>
    </xf>
    <xf numFmtId="2" fontId="15" fillId="3" borderId="11" xfId="0" applyNumberFormat="1" applyFont="1" applyFill="1" applyBorder="1" applyAlignment="1" applyProtection="1">
      <alignment horizontal="center" vertical="center" wrapText="1"/>
      <protection locked="0"/>
    </xf>
    <xf numFmtId="164" fontId="16" fillId="2" borderId="1" xfId="0" applyNumberFormat="1" applyFont="1" applyFill="1" applyBorder="1" applyAlignment="1">
      <alignment horizontal="center" vertical="center" wrapText="1"/>
    </xf>
    <xf numFmtId="0" fontId="24" fillId="2" borderId="11" xfId="0" applyFont="1" applyFill="1" applyBorder="1"/>
    <xf numFmtId="164" fontId="15" fillId="2" borderId="1" xfId="1" applyNumberFormat="1" applyFont="1" applyFill="1" applyBorder="1" applyAlignment="1">
      <alignment horizontal="center" vertical="center" wrapText="1"/>
    </xf>
    <xf numFmtId="164" fontId="15" fillId="2" borderId="9" xfId="1" applyNumberFormat="1" applyFont="1" applyFill="1" applyBorder="1" applyAlignment="1">
      <alignment horizontal="center" vertical="center" wrapText="1"/>
    </xf>
    <xf numFmtId="164" fontId="15" fillId="2" borderId="8" xfId="1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 shrinkToFit="1"/>
    </xf>
    <xf numFmtId="0" fontId="11" fillId="2" borderId="1" xfId="0" applyFont="1" applyFill="1" applyBorder="1" applyAlignment="1">
      <alignment vertical="center" wrapText="1" shrinkToFit="1"/>
    </xf>
    <xf numFmtId="0" fontId="11" fillId="2" borderId="1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/>
    </xf>
    <xf numFmtId="0" fontId="12" fillId="2" borderId="11" xfId="0" applyFont="1" applyFill="1" applyBorder="1" applyAlignment="1">
      <alignment horizontal="center" vertical="top"/>
    </xf>
    <xf numFmtId="0" fontId="25" fillId="2" borderId="0" xfId="0" applyFont="1" applyFill="1" applyAlignment="1">
      <alignment horizontal="center" vertical="center" wrapText="1"/>
    </xf>
    <xf numFmtId="0" fontId="26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4"/>
  <sheetViews>
    <sheetView tabSelected="1" view="pageBreakPreview" topLeftCell="E1" zoomScaleNormal="100" zoomScaleSheetLayoutView="100" workbookViewId="0">
      <pane ySplit="8" topLeftCell="A9" activePane="bottomLeft" state="frozen"/>
      <selection pane="bottomLeft" activeCell="D13" sqref="D13"/>
    </sheetView>
  </sheetViews>
  <sheetFormatPr defaultColWidth="9.109375" defaultRowHeight="16.8" x14ac:dyDescent="0.3"/>
  <cols>
    <col min="1" max="1" width="48" style="4" customWidth="1"/>
    <col min="2" max="2" width="17.109375" style="4" customWidth="1"/>
    <col min="3" max="3" width="9" style="1" customWidth="1"/>
    <col min="4" max="4" width="8.6640625" style="4" customWidth="1"/>
    <col min="5" max="5" width="8.109375" style="1" customWidth="1"/>
    <col min="6" max="6" width="8.5546875" style="1" customWidth="1"/>
    <col min="7" max="7" width="8.44140625" style="1" customWidth="1"/>
    <col min="8" max="8" width="8.5546875" style="1" customWidth="1"/>
    <col min="9" max="9" width="8.33203125" style="1" customWidth="1"/>
    <col min="10" max="10" width="8" style="1" customWidth="1"/>
    <col min="11" max="11" width="8.109375" style="1" customWidth="1"/>
    <col min="12" max="12" width="8.33203125" style="1" customWidth="1"/>
    <col min="13" max="13" width="8.5546875" style="1" customWidth="1"/>
    <col min="14" max="14" width="8.33203125" style="1" customWidth="1"/>
    <col min="15" max="15" width="8.44140625" style="1" customWidth="1"/>
    <col min="16" max="16" width="8" style="1" customWidth="1"/>
    <col min="17" max="17" width="8.109375" style="1" customWidth="1"/>
    <col min="18" max="18" width="9" style="1" customWidth="1"/>
    <col min="19" max="19" width="8.6640625" style="1" customWidth="1"/>
    <col min="20" max="20" width="8.88671875" style="1" customWidth="1"/>
    <col min="21" max="21" width="8.109375" style="1" customWidth="1"/>
    <col min="22" max="22" width="8.33203125" style="1" customWidth="1"/>
    <col min="23" max="24" width="8.5546875" style="1" customWidth="1"/>
    <col min="25" max="26" width="8.33203125" style="1" customWidth="1"/>
    <col min="27" max="28" width="8" style="1" customWidth="1"/>
    <col min="29" max="29" width="8.44140625" style="1" customWidth="1"/>
    <col min="30" max="30" width="8" style="1" customWidth="1"/>
    <col min="31" max="31" width="8.44140625" style="1" customWidth="1"/>
    <col min="32" max="32" width="8.33203125" style="1" customWidth="1"/>
    <col min="33" max="34" width="8.44140625" style="1" customWidth="1"/>
    <col min="35" max="35" width="8" style="1" customWidth="1"/>
    <col min="36" max="38" width="8.109375" style="1" customWidth="1"/>
    <col min="39" max="39" width="8.5546875" style="1" customWidth="1"/>
    <col min="40" max="40" width="9.109375" style="1" customWidth="1"/>
    <col min="41" max="41" width="8.33203125" style="1" customWidth="1"/>
    <col min="42" max="42" width="0.109375" style="3" customWidth="1"/>
    <col min="43" max="44" width="12.109375" style="3" hidden="1" customWidth="1"/>
    <col min="45" max="16384" width="9.109375" style="4"/>
  </cols>
  <sheetData>
    <row r="1" spans="1:44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W1" s="2"/>
    </row>
    <row r="2" spans="1:44" s="6" customFormat="1" ht="18.75" customHeight="1" x14ac:dyDescent="0.3">
      <c r="A2" s="146" t="s">
        <v>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5"/>
      <c r="AP2" s="7"/>
      <c r="AQ2" s="7"/>
      <c r="AR2" s="7"/>
    </row>
    <row r="3" spans="1:44" s="6" customFormat="1" x14ac:dyDescent="0.3">
      <c r="A3" s="147" t="s">
        <v>76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AP3" s="7"/>
      <c r="AQ3" s="7"/>
      <c r="AR3" s="7"/>
    </row>
    <row r="4" spans="1:44" s="6" customFormat="1" ht="8.25" customHeight="1" thickBot="1" x14ac:dyDescent="0.3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AP4" s="7"/>
      <c r="AQ4" s="7"/>
      <c r="AR4" s="7"/>
    </row>
    <row r="5" spans="1:44" s="6" customFormat="1" ht="7.5" hidden="1" customHeight="1" thickBot="1" x14ac:dyDescent="0.3"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7"/>
      <c r="AQ5" s="7"/>
      <c r="AR5" s="7"/>
    </row>
    <row r="6" spans="1:44" s="9" customFormat="1" ht="18" thickBot="1" x14ac:dyDescent="0.4">
      <c r="A6" s="137" t="s">
        <v>2</v>
      </c>
      <c r="B6" s="149" t="s">
        <v>3</v>
      </c>
      <c r="C6" s="17" t="s">
        <v>4</v>
      </c>
      <c r="D6" s="18" t="s">
        <v>4</v>
      </c>
      <c r="E6" s="19" t="s">
        <v>5</v>
      </c>
      <c r="F6" s="151" t="s">
        <v>6</v>
      </c>
      <c r="G6" s="142"/>
      <c r="H6" s="142"/>
      <c r="I6" s="142"/>
      <c r="J6" s="142"/>
      <c r="K6" s="142"/>
      <c r="L6" s="142"/>
      <c r="M6" s="142"/>
      <c r="N6" s="142"/>
      <c r="O6" s="142" t="s">
        <v>6</v>
      </c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 t="s">
        <v>6</v>
      </c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3" t="s">
        <v>73</v>
      </c>
      <c r="AQ6" s="144"/>
      <c r="AR6" s="144"/>
    </row>
    <row r="7" spans="1:44" s="9" customFormat="1" ht="21" customHeight="1" x14ac:dyDescent="0.35">
      <c r="A7" s="137"/>
      <c r="B7" s="149"/>
      <c r="C7" s="135" t="s">
        <v>7</v>
      </c>
      <c r="D7" s="137" t="s">
        <v>8</v>
      </c>
      <c r="E7" s="139" t="s">
        <v>9</v>
      </c>
      <c r="F7" s="141" t="s">
        <v>10</v>
      </c>
      <c r="G7" s="133"/>
      <c r="H7" s="134"/>
      <c r="I7" s="132" t="s">
        <v>11</v>
      </c>
      <c r="J7" s="133"/>
      <c r="K7" s="134"/>
      <c r="L7" s="132" t="s">
        <v>12</v>
      </c>
      <c r="M7" s="133"/>
      <c r="N7" s="134"/>
      <c r="O7" s="132" t="s">
        <v>13</v>
      </c>
      <c r="P7" s="133"/>
      <c r="Q7" s="134"/>
      <c r="R7" s="132" t="s">
        <v>14</v>
      </c>
      <c r="S7" s="133"/>
      <c r="T7" s="134"/>
      <c r="U7" s="132" t="s">
        <v>15</v>
      </c>
      <c r="V7" s="133"/>
      <c r="W7" s="134"/>
      <c r="X7" s="132" t="s">
        <v>16</v>
      </c>
      <c r="Y7" s="133"/>
      <c r="Z7" s="134"/>
      <c r="AA7" s="132" t="s">
        <v>17</v>
      </c>
      <c r="AB7" s="133"/>
      <c r="AC7" s="134"/>
      <c r="AD7" s="132" t="s">
        <v>18</v>
      </c>
      <c r="AE7" s="133"/>
      <c r="AF7" s="134"/>
      <c r="AG7" s="132" t="s">
        <v>19</v>
      </c>
      <c r="AH7" s="133"/>
      <c r="AI7" s="134"/>
      <c r="AJ7" s="132" t="s">
        <v>20</v>
      </c>
      <c r="AK7" s="133"/>
      <c r="AL7" s="134"/>
      <c r="AM7" s="132" t="s">
        <v>21</v>
      </c>
      <c r="AN7" s="133"/>
      <c r="AO7" s="134"/>
      <c r="AP7" s="145"/>
      <c r="AQ7" s="144"/>
      <c r="AR7" s="144"/>
    </row>
    <row r="8" spans="1:44" s="9" customFormat="1" ht="24" x14ac:dyDescent="0.35">
      <c r="A8" s="138"/>
      <c r="B8" s="150"/>
      <c r="C8" s="136"/>
      <c r="D8" s="138"/>
      <c r="E8" s="140"/>
      <c r="F8" s="20" t="s">
        <v>22</v>
      </c>
      <c r="G8" s="21" t="s">
        <v>23</v>
      </c>
      <c r="H8" s="22" t="s">
        <v>24</v>
      </c>
      <c r="I8" s="23" t="s">
        <v>22</v>
      </c>
      <c r="J8" s="21" t="s">
        <v>23</v>
      </c>
      <c r="K8" s="22" t="s">
        <v>24</v>
      </c>
      <c r="L8" s="23" t="s">
        <v>22</v>
      </c>
      <c r="M8" s="21" t="s">
        <v>23</v>
      </c>
      <c r="N8" s="22" t="s">
        <v>24</v>
      </c>
      <c r="O8" s="23" t="s">
        <v>22</v>
      </c>
      <c r="P8" s="21" t="s">
        <v>23</v>
      </c>
      <c r="Q8" s="22" t="s">
        <v>24</v>
      </c>
      <c r="R8" s="23" t="s">
        <v>22</v>
      </c>
      <c r="S8" s="21" t="s">
        <v>23</v>
      </c>
      <c r="T8" s="22" t="s">
        <v>24</v>
      </c>
      <c r="U8" s="23" t="s">
        <v>22</v>
      </c>
      <c r="V8" s="21" t="s">
        <v>23</v>
      </c>
      <c r="W8" s="22" t="s">
        <v>24</v>
      </c>
      <c r="X8" s="23" t="s">
        <v>22</v>
      </c>
      <c r="Y8" s="21" t="s">
        <v>23</v>
      </c>
      <c r="Z8" s="22" t="s">
        <v>24</v>
      </c>
      <c r="AA8" s="23" t="s">
        <v>22</v>
      </c>
      <c r="AB8" s="21" t="s">
        <v>23</v>
      </c>
      <c r="AC8" s="22" t="s">
        <v>24</v>
      </c>
      <c r="AD8" s="23" t="s">
        <v>22</v>
      </c>
      <c r="AE8" s="21" t="s">
        <v>23</v>
      </c>
      <c r="AF8" s="22" t="s">
        <v>24</v>
      </c>
      <c r="AG8" s="23" t="s">
        <v>22</v>
      </c>
      <c r="AH8" s="21" t="s">
        <v>23</v>
      </c>
      <c r="AI8" s="22" t="s">
        <v>24</v>
      </c>
      <c r="AJ8" s="23" t="s">
        <v>22</v>
      </c>
      <c r="AK8" s="21" t="s">
        <v>23</v>
      </c>
      <c r="AL8" s="22" t="s">
        <v>24</v>
      </c>
      <c r="AM8" s="23" t="s">
        <v>22</v>
      </c>
      <c r="AN8" s="21" t="s">
        <v>23</v>
      </c>
      <c r="AO8" s="22" t="s">
        <v>24</v>
      </c>
      <c r="AP8" s="145"/>
      <c r="AQ8" s="144"/>
      <c r="AR8" s="144"/>
    </row>
    <row r="9" spans="1:44" x14ac:dyDescent="0.3">
      <c r="A9" s="24" t="s">
        <v>25</v>
      </c>
      <c r="B9" s="25"/>
      <c r="C9" s="26"/>
      <c r="D9" s="27"/>
      <c r="E9" s="28"/>
      <c r="F9" s="29"/>
      <c r="G9" s="30"/>
      <c r="H9" s="31"/>
      <c r="I9" s="32"/>
      <c r="J9" s="30"/>
      <c r="K9" s="31"/>
      <c r="L9" s="32"/>
      <c r="M9" s="30"/>
      <c r="N9" s="31"/>
      <c r="O9" s="32"/>
      <c r="P9" s="30"/>
      <c r="Q9" s="31"/>
      <c r="R9" s="32"/>
      <c r="S9" s="30"/>
      <c r="T9" s="31"/>
      <c r="U9" s="32"/>
      <c r="V9" s="30"/>
      <c r="W9" s="31"/>
      <c r="X9" s="32"/>
      <c r="Y9" s="30"/>
      <c r="Z9" s="31"/>
      <c r="AA9" s="32"/>
      <c r="AB9" s="30"/>
      <c r="AC9" s="31"/>
      <c r="AD9" s="32"/>
      <c r="AE9" s="30"/>
      <c r="AF9" s="31"/>
      <c r="AG9" s="32"/>
      <c r="AH9" s="30"/>
      <c r="AI9" s="31"/>
      <c r="AJ9" s="32"/>
      <c r="AK9" s="30"/>
      <c r="AL9" s="31"/>
      <c r="AM9" s="32"/>
      <c r="AN9" s="30"/>
      <c r="AO9" s="31"/>
      <c r="AP9" s="145"/>
      <c r="AQ9" s="144"/>
      <c r="AR9" s="144"/>
    </row>
    <row r="10" spans="1:44" x14ac:dyDescent="0.3">
      <c r="A10" s="129" t="s">
        <v>26</v>
      </c>
      <c r="B10" s="25" t="s">
        <v>27</v>
      </c>
      <c r="C10" s="33"/>
      <c r="D10" s="34">
        <v>11649</v>
      </c>
      <c r="E10" s="35">
        <v>11327</v>
      </c>
      <c r="F10" s="36">
        <v>11004</v>
      </c>
      <c r="G10" s="34">
        <v>11006</v>
      </c>
      <c r="H10" s="35">
        <v>11021</v>
      </c>
      <c r="I10" s="33">
        <v>10691</v>
      </c>
      <c r="J10" s="34">
        <v>10697</v>
      </c>
      <c r="K10" s="35">
        <v>10723</v>
      </c>
      <c r="L10" s="33">
        <v>10391</v>
      </c>
      <c r="M10" s="34">
        <v>10403</v>
      </c>
      <c r="N10" s="35">
        <v>10445</v>
      </c>
      <c r="O10" s="33">
        <v>10080</v>
      </c>
      <c r="P10" s="34">
        <v>10114</v>
      </c>
      <c r="Q10" s="35">
        <v>10165</v>
      </c>
      <c r="R10" s="33">
        <v>9790</v>
      </c>
      <c r="S10" s="34">
        <v>9829</v>
      </c>
      <c r="T10" s="35">
        <v>9890</v>
      </c>
      <c r="U10" s="33">
        <v>9504</v>
      </c>
      <c r="V10" s="34">
        <v>9556</v>
      </c>
      <c r="W10" s="35">
        <v>9620</v>
      </c>
      <c r="X10" s="33">
        <v>9240</v>
      </c>
      <c r="Y10" s="34">
        <v>9298</v>
      </c>
      <c r="Z10" s="35">
        <v>9370</v>
      </c>
      <c r="AA10" s="33">
        <v>8980</v>
      </c>
      <c r="AB10" s="34">
        <v>9050</v>
      </c>
      <c r="AC10" s="35">
        <v>9127</v>
      </c>
      <c r="AD10" s="33">
        <v>8730</v>
      </c>
      <c r="AE10" s="34">
        <v>8804</v>
      </c>
      <c r="AF10" s="35">
        <v>8890</v>
      </c>
      <c r="AG10" s="33">
        <v>8483</v>
      </c>
      <c r="AH10" s="34">
        <v>8562</v>
      </c>
      <c r="AI10" s="35">
        <v>8660</v>
      </c>
      <c r="AJ10" s="33">
        <v>8246</v>
      </c>
      <c r="AK10" s="34">
        <v>8327</v>
      </c>
      <c r="AL10" s="35">
        <v>8434</v>
      </c>
      <c r="AM10" s="33">
        <v>8010</v>
      </c>
      <c r="AN10" s="34">
        <v>8098</v>
      </c>
      <c r="AO10" s="35">
        <v>8206</v>
      </c>
      <c r="AP10" s="37">
        <f>IF((ISERROR(AM10/$D10)),0,(AM10/$D10)*100)</f>
        <v>68.761267061550342</v>
      </c>
      <c r="AQ10" s="37">
        <f>IF((ISERROR(AN10/$D10)),0,(AN10/$D10)*100)</f>
        <v>69.516696712164133</v>
      </c>
      <c r="AR10" s="37">
        <f>IF((ISERROR(AO10/$D10)),0,(AO10/$D10)*100)</f>
        <v>70.443814919735601</v>
      </c>
    </row>
    <row r="11" spans="1:44" s="10" customFormat="1" ht="24.75" customHeight="1" x14ac:dyDescent="0.3">
      <c r="A11" s="129"/>
      <c r="B11" s="38" t="s">
        <v>28</v>
      </c>
      <c r="C11" s="39"/>
      <c r="D11" s="40">
        <f>IF((ISERROR(D10/C10)),0,(D10/C10)*100)</f>
        <v>0</v>
      </c>
      <c r="E11" s="41">
        <f>IF((ISERROR(E10/D10)),0,(E10/D10)*100)</f>
        <v>97.235814232981383</v>
      </c>
      <c r="F11" s="42">
        <f>IF((ISERROR(F10/E10)),0,(F10/E10)*100)</f>
        <v>97.148406462434892</v>
      </c>
      <c r="G11" s="43">
        <f>IF((ISERROR(G10/E10)),0,(G10/E10)*100)</f>
        <v>97.166063388364094</v>
      </c>
      <c r="H11" s="41">
        <f>IF((ISERROR(H10/E10)),0,(H10/E10)*100)</f>
        <v>97.298490332833055</v>
      </c>
      <c r="I11" s="44">
        <f>IF((ISERROR(I10/F10)),0,(I10/F10)*100)</f>
        <v>97.155579789167575</v>
      </c>
      <c r="J11" s="43">
        <f>IF((ISERROR(J10/G10)),0,(J10/G10)*100)</f>
        <v>97.19244048700709</v>
      </c>
      <c r="K11" s="41">
        <f>IF((ISERROR(K10/H10)),0,(K10/H10)*100)</f>
        <v>97.296071136920432</v>
      </c>
      <c r="L11" s="44">
        <f t="shared" ref="L11:AO11" si="0">IF((ISERROR(L10/I10)),0,(L10/I10)*100)</f>
        <v>97.193901412402965</v>
      </c>
      <c r="M11" s="43">
        <f t="shared" si="0"/>
        <v>97.25156585958679</v>
      </c>
      <c r="N11" s="41">
        <f t="shared" si="0"/>
        <v>97.40744194721627</v>
      </c>
      <c r="O11" s="44">
        <f t="shared" si="0"/>
        <v>97.007025310364739</v>
      </c>
      <c r="P11" s="43">
        <f t="shared" si="0"/>
        <v>97.221955205229264</v>
      </c>
      <c r="Q11" s="41">
        <f t="shared" si="0"/>
        <v>97.319291527046431</v>
      </c>
      <c r="R11" s="44">
        <f t="shared" si="0"/>
        <v>97.123015873015873</v>
      </c>
      <c r="S11" s="43">
        <f t="shared" si="0"/>
        <v>97.182123788807601</v>
      </c>
      <c r="T11" s="41">
        <f t="shared" si="0"/>
        <v>97.29463846532218</v>
      </c>
      <c r="U11" s="44">
        <f t="shared" si="0"/>
        <v>97.078651685393254</v>
      </c>
      <c r="V11" s="43">
        <f t="shared" si="0"/>
        <v>97.222504832638108</v>
      </c>
      <c r="W11" s="41">
        <f t="shared" si="0"/>
        <v>97.269969666329629</v>
      </c>
      <c r="X11" s="44">
        <f t="shared" si="0"/>
        <v>97.222222222222214</v>
      </c>
      <c r="Y11" s="43">
        <f t="shared" si="0"/>
        <v>97.300125575554631</v>
      </c>
      <c r="Z11" s="41">
        <f t="shared" si="0"/>
        <v>97.401247401247403</v>
      </c>
      <c r="AA11" s="44">
        <f t="shared" si="0"/>
        <v>97.186147186147181</v>
      </c>
      <c r="AB11" s="43">
        <f t="shared" si="0"/>
        <v>97.332759733275978</v>
      </c>
      <c r="AC11" s="41">
        <f t="shared" si="0"/>
        <v>97.406616862326572</v>
      </c>
      <c r="AD11" s="44">
        <f t="shared" si="0"/>
        <v>97.216035634743875</v>
      </c>
      <c r="AE11" s="43">
        <f t="shared" si="0"/>
        <v>97.281767955801101</v>
      </c>
      <c r="AF11" s="41">
        <f t="shared" si="0"/>
        <v>97.403308863810665</v>
      </c>
      <c r="AG11" s="44">
        <f t="shared" si="0"/>
        <v>97.170675830469648</v>
      </c>
      <c r="AH11" s="43">
        <f t="shared" si="0"/>
        <v>97.251249432076321</v>
      </c>
      <c r="AI11" s="41">
        <f t="shared" si="0"/>
        <v>97.412823397075371</v>
      </c>
      <c r="AJ11" s="44">
        <f t="shared" si="0"/>
        <v>97.206177060002346</v>
      </c>
      <c r="AK11" s="43">
        <f t="shared" si="0"/>
        <v>97.255314178930149</v>
      </c>
      <c r="AL11" s="41">
        <f t="shared" si="0"/>
        <v>97.390300230946877</v>
      </c>
      <c r="AM11" s="44">
        <f t="shared" si="0"/>
        <v>97.138006306087803</v>
      </c>
      <c r="AN11" s="43">
        <f t="shared" si="0"/>
        <v>97.249909931547975</v>
      </c>
      <c r="AO11" s="41">
        <f t="shared" si="0"/>
        <v>97.296656390799143</v>
      </c>
      <c r="AP11" s="45"/>
      <c r="AQ11" s="46"/>
      <c r="AR11" s="46"/>
    </row>
    <row r="12" spans="1:44" x14ac:dyDescent="0.3">
      <c r="A12" s="24" t="s">
        <v>29</v>
      </c>
      <c r="B12" s="47"/>
      <c r="C12" s="48"/>
      <c r="D12" s="49"/>
      <c r="E12" s="50"/>
      <c r="F12" s="51"/>
      <c r="G12" s="49"/>
      <c r="H12" s="50"/>
      <c r="I12" s="48"/>
      <c r="J12" s="49"/>
      <c r="K12" s="50"/>
      <c r="L12" s="48"/>
      <c r="M12" s="49"/>
      <c r="N12" s="50"/>
      <c r="O12" s="48"/>
      <c r="P12" s="49"/>
      <c r="Q12" s="50"/>
      <c r="R12" s="48"/>
      <c r="S12" s="49"/>
      <c r="T12" s="50"/>
      <c r="U12" s="48"/>
      <c r="V12" s="49"/>
      <c r="W12" s="50"/>
      <c r="X12" s="48"/>
      <c r="Y12" s="49"/>
      <c r="Z12" s="50"/>
      <c r="AA12" s="48"/>
      <c r="AB12" s="49"/>
      <c r="AC12" s="50"/>
      <c r="AD12" s="48"/>
      <c r="AE12" s="49"/>
      <c r="AF12" s="50"/>
      <c r="AG12" s="48"/>
      <c r="AH12" s="49"/>
      <c r="AI12" s="50"/>
      <c r="AJ12" s="48"/>
      <c r="AK12" s="49"/>
      <c r="AL12" s="50"/>
      <c r="AM12" s="48"/>
      <c r="AN12" s="49"/>
      <c r="AO12" s="50"/>
      <c r="AP12" s="52"/>
      <c r="AQ12" s="53"/>
      <c r="AR12" s="53"/>
    </row>
    <row r="13" spans="1:44" ht="36" x14ac:dyDescent="0.3">
      <c r="A13" s="54" t="s">
        <v>30</v>
      </c>
      <c r="B13" s="47" t="s">
        <v>31</v>
      </c>
      <c r="C13" s="55">
        <f t="shared" ref="C13:AO13" si="1">C18+C22+C26+C30</f>
        <v>1261134</v>
      </c>
      <c r="D13" s="56">
        <f>D18+D22+D26+D30</f>
        <v>1281604</v>
      </c>
      <c r="E13" s="57">
        <f t="shared" si="1"/>
        <v>1254656</v>
      </c>
      <c r="F13" s="58">
        <f t="shared" si="1"/>
        <v>1317774</v>
      </c>
      <c r="G13" s="59">
        <f t="shared" si="1"/>
        <v>1320826</v>
      </c>
      <c r="H13" s="57">
        <f t="shared" si="1"/>
        <v>1334725</v>
      </c>
      <c r="I13" s="55">
        <f t="shared" si="1"/>
        <v>1368312</v>
      </c>
      <c r="J13" s="59">
        <f t="shared" si="1"/>
        <v>1376330</v>
      </c>
      <c r="K13" s="57">
        <f t="shared" si="1"/>
        <v>1407450</v>
      </c>
      <c r="L13" s="55">
        <f t="shared" si="1"/>
        <v>1424362</v>
      </c>
      <c r="M13" s="59">
        <f t="shared" si="1"/>
        <v>1450922</v>
      </c>
      <c r="N13" s="57">
        <f t="shared" si="1"/>
        <v>1497680</v>
      </c>
      <c r="O13" s="55">
        <f t="shared" si="1"/>
        <v>1498870</v>
      </c>
      <c r="P13" s="59">
        <f t="shared" si="1"/>
        <v>1535870</v>
      </c>
      <c r="Q13" s="57">
        <f t="shared" si="1"/>
        <v>1601690</v>
      </c>
      <c r="R13" s="55">
        <f t="shared" si="1"/>
        <v>1575540</v>
      </c>
      <c r="S13" s="59">
        <f t="shared" si="1"/>
        <v>1620260</v>
      </c>
      <c r="T13" s="57">
        <f t="shared" si="1"/>
        <v>1711232</v>
      </c>
      <c r="U13" s="55">
        <f t="shared" si="1"/>
        <v>1653740</v>
      </c>
      <c r="V13" s="59">
        <f t="shared" si="1"/>
        <v>1708235</v>
      </c>
      <c r="W13" s="57">
        <f t="shared" si="1"/>
        <v>1825730</v>
      </c>
      <c r="X13" s="55">
        <f t="shared" si="1"/>
        <v>1736390</v>
      </c>
      <c r="Y13" s="59">
        <f t="shared" si="1"/>
        <v>1801020</v>
      </c>
      <c r="Z13" s="57">
        <f t="shared" si="1"/>
        <v>1946580</v>
      </c>
      <c r="AA13" s="55">
        <f t="shared" si="1"/>
        <v>1819142</v>
      </c>
      <c r="AB13" s="59">
        <f t="shared" si="1"/>
        <v>1895575</v>
      </c>
      <c r="AC13" s="57">
        <f t="shared" si="1"/>
        <v>2069277</v>
      </c>
      <c r="AD13" s="55">
        <f t="shared" si="1"/>
        <v>1905465</v>
      </c>
      <c r="AE13" s="59">
        <f t="shared" si="1"/>
        <v>1994810</v>
      </c>
      <c r="AF13" s="57">
        <f t="shared" si="1"/>
        <v>2208445</v>
      </c>
      <c r="AG13" s="55">
        <f t="shared" si="1"/>
        <v>1994823</v>
      </c>
      <c r="AH13" s="59">
        <f t="shared" si="1"/>
        <v>2097660</v>
      </c>
      <c r="AI13" s="57">
        <f t="shared" si="1"/>
        <v>2354770</v>
      </c>
      <c r="AJ13" s="55">
        <f t="shared" si="1"/>
        <v>2085030</v>
      </c>
      <c r="AK13" s="59">
        <f t="shared" si="1"/>
        <v>2205733</v>
      </c>
      <c r="AL13" s="57">
        <f t="shared" si="1"/>
        <v>2510608</v>
      </c>
      <c r="AM13" s="55">
        <f t="shared" si="1"/>
        <v>2180200</v>
      </c>
      <c r="AN13" s="59">
        <f t="shared" si="1"/>
        <v>2318460</v>
      </c>
      <c r="AO13" s="57">
        <f t="shared" si="1"/>
        <v>2686433</v>
      </c>
      <c r="AP13" s="37">
        <f>IF((ISERROR(AM13/$D13)),0,(AM13/$D13)*100)</f>
        <v>170.11494970365263</v>
      </c>
      <c r="AQ13" s="37">
        <f>IF((ISERROR(AN13/$D13)),0,(AN13/$D13)*100)</f>
        <v>180.90299343635007</v>
      </c>
      <c r="AR13" s="37">
        <f>IF((ISERROR(AO13/$D13)),0,(AO13/$D13)*100)</f>
        <v>209.61490444786378</v>
      </c>
    </row>
    <row r="14" spans="1:44" s="11" customFormat="1" ht="36" x14ac:dyDescent="0.3">
      <c r="A14" s="60" t="s">
        <v>32</v>
      </c>
      <c r="B14" s="61" t="s">
        <v>33</v>
      </c>
      <c r="C14" s="39">
        <v>114.56</v>
      </c>
      <c r="D14" s="40">
        <f>IF((ISERROR(D13/C13)),0,(D13/C13)*100)</f>
        <v>101.62314234649132</v>
      </c>
      <c r="E14" s="41">
        <f>IF((ISERROR(E13/D13)),0,(E13/D13)*100)</f>
        <v>97.897322417845132</v>
      </c>
      <c r="F14" s="42">
        <f>IF((ISERROR(F13/E13)),0,(F13/E13)*100)</f>
        <v>105.03070164252193</v>
      </c>
      <c r="G14" s="43">
        <f>IF((ISERROR(G13/E13)),0,(G13/E13)*100)</f>
        <v>105.27395557029178</v>
      </c>
      <c r="H14" s="41">
        <f>IF((ISERROR(H13/E13)),0,(H13/E13)*100)</f>
        <v>106.38174926035502</v>
      </c>
      <c r="I14" s="44">
        <f>IF((ISERROR(I13/F13)),0,(I13/F13)*100)</f>
        <v>103.83510374313045</v>
      </c>
      <c r="J14" s="43">
        <f>IF((ISERROR(J13/G13)),0,(J13/G13)*100)</f>
        <v>104.20221891452772</v>
      </c>
      <c r="K14" s="41">
        <f>IF((ISERROR(K13/H13)),0,(K13/H13)*100)</f>
        <v>105.44868793197099</v>
      </c>
      <c r="L14" s="44">
        <f t="shared" ref="L14" si="2">IF((ISERROR(L13/I13)),0,(L13/I13)*100)</f>
        <v>104.09628798110373</v>
      </c>
      <c r="M14" s="43">
        <f t="shared" ref="M14" si="3">IF((ISERROR(M13/J13)),0,(M13/J13)*100)</f>
        <v>105.41963046653055</v>
      </c>
      <c r="N14" s="41">
        <f t="shared" ref="N14" si="4">IF((ISERROR(N13/K13)),0,(N13/K13)*100)</f>
        <v>106.41088493374542</v>
      </c>
      <c r="O14" s="44">
        <f t="shared" ref="O14" si="5">IF((ISERROR(O13/L13)),0,(O13/L13)*100)</f>
        <v>105.23097358677079</v>
      </c>
      <c r="P14" s="43">
        <f t="shared" ref="P14" si="6">IF((ISERROR(P13/M13)),0,(P13/M13)*100)</f>
        <v>105.85475993885267</v>
      </c>
      <c r="Q14" s="41">
        <f t="shared" ref="Q14" si="7">IF((ISERROR(Q13/N13)),0,(Q13/N13)*100)</f>
        <v>106.94474119972224</v>
      </c>
      <c r="R14" s="44">
        <f t="shared" ref="R14" si="8">IF((ISERROR(R13/O13)),0,(R13/O13)*100)</f>
        <v>105.11518677403645</v>
      </c>
      <c r="S14" s="43">
        <f t="shared" ref="S14" si="9">IF((ISERROR(S13/P13)),0,(S13/P13)*100)</f>
        <v>105.49460566323974</v>
      </c>
      <c r="T14" s="41">
        <f t="shared" ref="T14" si="10">IF((ISERROR(T13/Q13)),0,(T13/Q13)*100)</f>
        <v>106.83915114660141</v>
      </c>
      <c r="U14" s="44">
        <f t="shared" ref="U14" si="11">IF((ISERROR(U13/R13)),0,(U13/R13)*100)</f>
        <v>104.9633776356043</v>
      </c>
      <c r="V14" s="43">
        <f t="shared" ref="V14" si="12">IF((ISERROR(V13/S13)),0,(V13/S13)*100)</f>
        <v>105.42968412477009</v>
      </c>
      <c r="W14" s="41">
        <f t="shared" ref="W14" si="13">IF((ISERROR(W13/T13)),0,(W13/T13)*100)</f>
        <v>106.69096884583738</v>
      </c>
      <c r="X14" s="44">
        <f t="shared" ref="X14" si="14">IF((ISERROR(X13/U13)),0,(X13/U13)*100)</f>
        <v>104.99776264709084</v>
      </c>
      <c r="Y14" s="43">
        <f t="shared" ref="Y14" si="15">IF((ISERROR(Y13/V13)),0,(Y13/V13)*100)</f>
        <v>105.43162972307674</v>
      </c>
      <c r="Z14" s="41">
        <f t="shared" ref="Z14" si="16">IF((ISERROR(Z13/W13)),0,(Z13/W13)*100)</f>
        <v>106.61927010017911</v>
      </c>
      <c r="AA14" s="44">
        <f t="shared" ref="AA14" si="17">IF((ISERROR(AA13/X13)),0,(AA13/X13)*100)</f>
        <v>104.76574962997944</v>
      </c>
      <c r="AB14" s="43">
        <f t="shared" ref="AB14" si="18">IF((ISERROR(AB13/Y13)),0,(AB13/Y13)*100)</f>
        <v>105.25008050993326</v>
      </c>
      <c r="AC14" s="41">
        <f t="shared" ref="AC14" si="19">IF((ISERROR(AC13/Z13)),0,(AC13/Z13)*100)</f>
        <v>106.30320870449712</v>
      </c>
      <c r="AD14" s="44">
        <f t="shared" ref="AD14" si="20">IF((ISERROR(AD13/AA13)),0,(AD13/AA13)*100)</f>
        <v>104.74525902870695</v>
      </c>
      <c r="AE14" s="43">
        <f t="shared" ref="AE14" si="21">IF((ISERROR(AE13/AB13)),0,(AE13/AB13)*100)</f>
        <v>105.23508697888504</v>
      </c>
      <c r="AF14" s="41">
        <f t="shared" ref="AF14" si="22">IF((ISERROR(AF13/AC13)),0,(AF13/AC13)*100)</f>
        <v>106.72544081821815</v>
      </c>
      <c r="AG14" s="44">
        <f t="shared" ref="AG14" si="23">IF((ISERROR(AG13/AD13)),0,(AG13/AD13)*100)</f>
        <v>104.68956396470152</v>
      </c>
      <c r="AH14" s="43">
        <f t="shared" ref="AH14" si="24">IF((ISERROR(AH13/AE13)),0,(AH13/AE13)*100)</f>
        <v>105.1558795073215</v>
      </c>
      <c r="AI14" s="41">
        <f t="shared" ref="AI14" si="25">IF((ISERROR(AI13/AF13)),0,(AI13/AF13)*100)</f>
        <v>106.62570270031628</v>
      </c>
      <c r="AJ14" s="44">
        <f t="shared" ref="AJ14" si="26">IF((ISERROR(AJ13/AG13)),0,(AJ13/AG13)*100)</f>
        <v>104.52205534024823</v>
      </c>
      <c r="AK14" s="43">
        <f t="shared" ref="AK14" si="27">IF((ISERROR(AK13/AH13)),0,(AK13/AH13)*100)</f>
        <v>105.1520742160312</v>
      </c>
      <c r="AL14" s="41">
        <f t="shared" ref="AL14" si="28">IF((ISERROR(AL13/AI13)),0,(AL13/AI13)*100)</f>
        <v>106.61797118189887</v>
      </c>
      <c r="AM14" s="44">
        <f t="shared" ref="AM14" si="29">IF((ISERROR(AM13/AJ13)),0,(AM13/AJ13)*100)</f>
        <v>104.5644427178506</v>
      </c>
      <c r="AN14" s="43">
        <f t="shared" ref="AN14" si="30">IF((ISERROR(AN13/AK13)),0,(AN13/AK13)*100)</f>
        <v>105.11063669084155</v>
      </c>
      <c r="AO14" s="41">
        <f t="shared" ref="AO14" si="31">IF((ISERROR(AO13/AL13)),0,(AO13/AL13)*100)</f>
        <v>107.00328366674528</v>
      </c>
      <c r="AP14" s="62"/>
      <c r="AQ14" s="63"/>
      <c r="AR14" s="63"/>
    </row>
    <row r="15" spans="1:44" s="11" customFormat="1" ht="23.25" customHeight="1" x14ac:dyDescent="0.3">
      <c r="A15" s="60" t="s">
        <v>34</v>
      </c>
      <c r="B15" s="61" t="s">
        <v>28</v>
      </c>
      <c r="C15" s="39">
        <v>115.98</v>
      </c>
      <c r="D15" s="40">
        <f>IF(ISERROR((C18*D20+C22*D24+C26*D28+C30*D32)/C13),0,((C18*D20+C22*D24+C26*D28+C30*D32)/C13))</f>
        <v>102.04942304307076</v>
      </c>
      <c r="E15" s="64">
        <f>IF(ISERROR((D18*E20+D22*E24+D26*E28+D30*E32)/D13),0,((D18*E20+D22*E24+D26*E28+D30*E32)/D13))</f>
        <v>101.27214350142478</v>
      </c>
      <c r="F15" s="65">
        <f>IF(ISERROR((E18*F20+E22*F24+E26*F28+E30*F32)/E13),0,((E18*F20+E22*F24+E26*F28+E30*F32)/E13))</f>
        <v>105.0883488382473</v>
      </c>
      <c r="G15" s="40">
        <f>IF(ISERROR((E18*G20+E22*G24+E26*G28+E30*G32)/E13),0,((E18*G20+E22*G24+E26*G28+E30*G32)/E13))</f>
        <v>104.9883488382473</v>
      </c>
      <c r="H15" s="64">
        <f>IF(ISERROR((E18*H20+E22*H24+E26*H28+E30*H32)/E13),0,((E18*H20+E22*H24+E26*H28+E30*H32)/E13))</f>
        <v>104.9272133556927</v>
      </c>
      <c r="I15" s="66">
        <f>IF(ISERROR((F18*I20+F22*I24+F26*I28+F30*I32)/F13),0,((F18*I20+F22*I24+F26*I28+F30*I32)/F13))</f>
        <v>103.68064217384772</v>
      </c>
      <c r="J15" s="40">
        <f>IF(ISERROR((G18*J20+G22*J24+G26*J28+G30*J32)/G13),0,((G18*J20+G22*J24+G26*J28+G30*J32)/G13))</f>
        <v>103.58123048758883</v>
      </c>
      <c r="K15" s="64">
        <f>IF(ISERROR((H18*K20+H22*K24+H26*K28+H30*K32)/H13),0,((H18*K20+H22*K24+H26*K28+H30*K32)/H13))</f>
        <v>103.49047144542884</v>
      </c>
      <c r="L15" s="66">
        <f t="shared" ref="L15:AO15" si="32">IF(ISERROR((I18*L20+I22*L24+I26*L28+I30*L32)/I13),0,((I18*L20+I22*L24+I26*L28+I30*L32)/I13))</f>
        <v>103.79174919170482</v>
      </c>
      <c r="M15" s="40">
        <f t="shared" si="32"/>
        <v>103.69294506404715</v>
      </c>
      <c r="N15" s="64">
        <f t="shared" si="32"/>
        <v>103.6258161924047</v>
      </c>
      <c r="O15" s="66">
        <f t="shared" si="32"/>
        <v>104.97381627704193</v>
      </c>
      <c r="P15" s="40">
        <f t="shared" si="32"/>
        <v>104.87128301865985</v>
      </c>
      <c r="Q15" s="64">
        <f t="shared" si="32"/>
        <v>104.7666290529352</v>
      </c>
      <c r="R15" s="66">
        <f t="shared" si="32"/>
        <v>104.87510724745975</v>
      </c>
      <c r="S15" s="40">
        <f t="shared" si="32"/>
        <v>104.77229518123279</v>
      </c>
      <c r="T15" s="64">
        <f t="shared" si="32"/>
        <v>104.66464858992688</v>
      </c>
      <c r="U15" s="66">
        <f t="shared" si="32"/>
        <v>104.7863342092235</v>
      </c>
      <c r="V15" s="40">
        <f t="shared" si="32"/>
        <v>104.6830909853974</v>
      </c>
      <c r="W15" s="64">
        <f t="shared" si="32"/>
        <v>104.57211798283342</v>
      </c>
      <c r="X15" s="66">
        <f t="shared" si="32"/>
        <v>104.7006010618356</v>
      </c>
      <c r="Y15" s="40">
        <f t="shared" si="32"/>
        <v>104.597365409326</v>
      </c>
      <c r="Z15" s="64">
        <f t="shared" si="32"/>
        <v>104.48344990770815</v>
      </c>
      <c r="AA15" s="66">
        <f t="shared" si="32"/>
        <v>104.61167076520827</v>
      </c>
      <c r="AB15" s="40">
        <f t="shared" si="32"/>
        <v>104.50730530477173</v>
      </c>
      <c r="AC15" s="64">
        <f t="shared" si="32"/>
        <v>104.39142213523205</v>
      </c>
      <c r="AD15" s="66">
        <f t="shared" si="32"/>
        <v>104.51257372981328</v>
      </c>
      <c r="AE15" s="40">
        <f t="shared" si="32"/>
        <v>104.40762934729568</v>
      </c>
      <c r="AF15" s="64">
        <f t="shared" si="32"/>
        <v>104.28996915347727</v>
      </c>
      <c r="AG15" s="66">
        <f t="shared" si="32"/>
        <v>104.4352076789655</v>
      </c>
      <c r="AH15" s="40">
        <f t="shared" si="32"/>
        <v>104.33041091632786</v>
      </c>
      <c r="AI15" s="64">
        <f t="shared" si="32"/>
        <v>104.21127376955279</v>
      </c>
      <c r="AJ15" s="66">
        <f t="shared" si="32"/>
        <v>104.33627494770212</v>
      </c>
      <c r="AK15" s="40">
        <f t="shared" si="32"/>
        <v>104.23134063670948</v>
      </c>
      <c r="AL15" s="64">
        <f t="shared" si="32"/>
        <v>104.10955082662001</v>
      </c>
      <c r="AM15" s="66">
        <f t="shared" si="32"/>
        <v>104.23696781341276</v>
      </c>
      <c r="AN15" s="40">
        <f t="shared" si="32"/>
        <v>104.1312130253299</v>
      </c>
      <c r="AO15" s="64">
        <f t="shared" si="32"/>
        <v>104.00574801004379</v>
      </c>
      <c r="AP15" s="67">
        <f>$E15*F15*I15*L15*O15*R15*U15*X15*AA15*AD15*AG15*AJ15*AM15/1E+24</f>
        <v>171.77700221557632</v>
      </c>
      <c r="AQ15" s="67">
        <f t="shared" ref="AQ15" si="33">$E15*G15*J15*M15*P15*S15*V15*Y15*AB15*AE15*AH15*AK15*AN15/1E+24</f>
        <v>169.7581990956605</v>
      </c>
      <c r="AR15" s="67">
        <f t="shared" ref="AR15" si="34">$E15*H15*K15*N15*Q15*T15*W15*Z15*AC15*AF15*AI15*AL15*AO15/1E+24</f>
        <v>167.72694666265036</v>
      </c>
    </row>
    <row r="16" spans="1:44" ht="36" x14ac:dyDescent="0.3">
      <c r="A16" s="60" t="s">
        <v>35</v>
      </c>
      <c r="B16" s="47" t="s">
        <v>36</v>
      </c>
      <c r="C16" s="68">
        <v>98.77</v>
      </c>
      <c r="D16" s="69">
        <f>IF(ISERROR((C18*D21+C22*D25+C26*D29+C30*D33)/C13),0,((C18*D21+C22*D25+C26*D29+C30*D33)/C13))</f>
        <v>99.575715060101373</v>
      </c>
      <c r="E16" s="70">
        <f>IF(ISERROR((D18*E21+D22*E25+D26*E29+D30*E33)/D13),0,((D18*E21+D22*E25+D26*E29+D30*E33)/D13))</f>
        <v>96.583675395051287</v>
      </c>
      <c r="F16" s="58">
        <f>IF(ISERROR((E18*F21+E22*F25+E26*F29+E30*F33)/E13),0,((E18*F21+E22*F25+E26*F29+E30*F33)/E13))</f>
        <v>99.945231562043404</v>
      </c>
      <c r="G16" s="59">
        <f>IF(ISERROR((E18*G21+E22*G25+E26*G29+E30*G33)/E13),0,((E18*G21+E22*G25+E26*G29+E30*G33)/E13))</f>
        <v>100.27269085898909</v>
      </c>
      <c r="H16" s="57">
        <f t="shared" ref="H16:AO16" si="35">IF(ISERROR((E18*H21+E22*H25+E26*H29+E30*H33)/E13),0,((E18*H21+E22*H25+E26*H29+E30*H33)/E13))</f>
        <v>101.38804795112091</v>
      </c>
      <c r="I16" s="55">
        <f t="shared" si="35"/>
        <v>100.14889745724564</v>
      </c>
      <c r="J16" s="59">
        <f t="shared" si="35"/>
        <v>100.59836872695132</v>
      </c>
      <c r="K16" s="57">
        <f t="shared" si="35"/>
        <v>101.88952058134689</v>
      </c>
      <c r="L16" s="55">
        <f t="shared" si="35"/>
        <v>100.29296492283973</v>
      </c>
      <c r="M16" s="59">
        <f t="shared" si="35"/>
        <v>101.66427673447389</v>
      </c>
      <c r="N16" s="57">
        <f t="shared" si="35"/>
        <v>102.68631918177586</v>
      </c>
      <c r="O16" s="55">
        <f t="shared" si="35"/>
        <v>100.24536613466844</v>
      </c>
      <c r="P16" s="59">
        <f t="shared" si="35"/>
        <v>100.93847633872888</v>
      </c>
      <c r="Q16" s="57">
        <f t="shared" si="35"/>
        <v>102.08265972828173</v>
      </c>
      <c r="R16" s="55">
        <f t="shared" si="35"/>
        <v>100.22889087324361</v>
      </c>
      <c r="S16" s="59">
        <f t="shared" si="35"/>
        <v>100.68968974404632</v>
      </c>
      <c r="T16" s="57">
        <f t="shared" si="35"/>
        <v>102.08186714273734</v>
      </c>
      <c r="U16" s="55">
        <f t="shared" si="35"/>
        <v>100.16928946675682</v>
      </c>
      <c r="V16" s="59">
        <f t="shared" si="35"/>
        <v>100.7140018896402</v>
      </c>
      <c r="W16" s="57">
        <f t="shared" si="35"/>
        <v>102.03069650105397</v>
      </c>
      <c r="X16" s="55">
        <f t="shared" si="35"/>
        <v>100.2834758618735</v>
      </c>
      <c r="Y16" s="59">
        <f t="shared" si="35"/>
        <v>100.79831484015307</v>
      </c>
      <c r="Z16" s="57">
        <f t="shared" si="35"/>
        <v>102.04776263497118</v>
      </c>
      <c r="AA16" s="55">
        <f t="shared" si="35"/>
        <v>100.14759677844386</v>
      </c>
      <c r="AB16" s="59">
        <f t="shared" si="35"/>
        <v>100.711636579187</v>
      </c>
      <c r="AC16" s="57">
        <f t="shared" si="35"/>
        <v>101.83408071027574</v>
      </c>
      <c r="AD16" s="55">
        <f t="shared" si="35"/>
        <v>100.22277846570161</v>
      </c>
      <c r="AE16" s="59">
        <f t="shared" si="35"/>
        <v>100.79311421664016</v>
      </c>
      <c r="AF16" s="57">
        <f t="shared" si="35"/>
        <v>102.33991867398412</v>
      </c>
      <c r="AG16" s="55">
        <f t="shared" si="35"/>
        <v>100.24344812285602</v>
      </c>
      <c r="AH16" s="59">
        <f t="shared" si="35"/>
        <v>100.79125615264088</v>
      </c>
      <c r="AI16" s="57">
        <f t="shared" si="35"/>
        <v>102.31959766548252</v>
      </c>
      <c r="AJ16" s="55">
        <f t="shared" si="35"/>
        <v>100.17831059846429</v>
      </c>
      <c r="AK16" s="59">
        <f t="shared" si="35"/>
        <v>100.88443072251295</v>
      </c>
      <c r="AL16" s="57">
        <f t="shared" si="35"/>
        <v>102.41420885947417</v>
      </c>
      <c r="AM16" s="55">
        <f t="shared" si="35"/>
        <v>100.31422772038992</v>
      </c>
      <c r="AN16" s="59">
        <f t="shared" si="35"/>
        <v>100.94089914776707</v>
      </c>
      <c r="AO16" s="57">
        <f t="shared" si="35"/>
        <v>102.8880077880894</v>
      </c>
      <c r="AP16" s="67">
        <f>$E16*F16*I16*L16*O16*R16*U16*X16*AA16*AD16*AG16*AJ16*AM16/1E+24</f>
        <v>98.947051399268361</v>
      </c>
      <c r="AQ16" s="67">
        <f t="shared" ref="AQ16" si="36">$E16*G16*J16*M16*P16*S16*V16*Y16*AB16*AE16*AH16*AK16*AN16/1E+24</f>
        <v>106.47686975040668</v>
      </c>
      <c r="AR16" s="67">
        <f t="shared" ref="AR16" si="37">$E16*H16*K16*N16*Q16*T16*W16*Z16*AC16*AF16*AI16*AL16*AO16/1E+24</f>
        <v>124.90779066979481</v>
      </c>
    </row>
    <row r="17" spans="1:44" x14ac:dyDescent="0.3">
      <c r="A17" s="71" t="s">
        <v>37</v>
      </c>
      <c r="B17" s="47"/>
      <c r="C17" s="72"/>
      <c r="D17" s="69"/>
      <c r="E17" s="70"/>
      <c r="F17" s="58"/>
      <c r="G17" s="59"/>
      <c r="H17" s="57"/>
      <c r="I17" s="55"/>
      <c r="J17" s="59"/>
      <c r="K17" s="57"/>
      <c r="L17" s="55"/>
      <c r="M17" s="59"/>
      <c r="N17" s="57"/>
      <c r="O17" s="55"/>
      <c r="P17" s="59"/>
      <c r="Q17" s="57"/>
      <c r="R17" s="55"/>
      <c r="S17" s="59"/>
      <c r="T17" s="57"/>
      <c r="U17" s="55"/>
      <c r="V17" s="59"/>
      <c r="W17" s="57"/>
      <c r="X17" s="55"/>
      <c r="Y17" s="59"/>
      <c r="Z17" s="57"/>
      <c r="AA17" s="55"/>
      <c r="AB17" s="59"/>
      <c r="AC17" s="57"/>
      <c r="AD17" s="55"/>
      <c r="AE17" s="59"/>
      <c r="AF17" s="57"/>
      <c r="AG17" s="55"/>
      <c r="AH17" s="59"/>
      <c r="AI17" s="57"/>
      <c r="AJ17" s="55"/>
      <c r="AK17" s="59"/>
      <c r="AL17" s="57"/>
      <c r="AM17" s="55"/>
      <c r="AN17" s="59"/>
      <c r="AO17" s="57"/>
      <c r="AP17" s="73"/>
      <c r="AQ17" s="74"/>
      <c r="AR17" s="74"/>
    </row>
    <row r="18" spans="1:44" ht="36" x14ac:dyDescent="0.3">
      <c r="A18" s="54" t="s">
        <v>38</v>
      </c>
      <c r="B18" s="47" t="s">
        <v>31</v>
      </c>
      <c r="C18" s="33">
        <v>1028</v>
      </c>
      <c r="D18" s="34">
        <v>1129</v>
      </c>
      <c r="E18" s="35">
        <v>1197</v>
      </c>
      <c r="F18" s="36">
        <v>1235</v>
      </c>
      <c r="G18" s="34">
        <v>1250</v>
      </c>
      <c r="H18" s="35">
        <v>1280</v>
      </c>
      <c r="I18" s="33">
        <v>1275</v>
      </c>
      <c r="J18" s="34">
        <v>1320</v>
      </c>
      <c r="K18" s="35">
        <v>1360</v>
      </c>
      <c r="L18" s="33">
        <v>1325</v>
      </c>
      <c r="M18" s="34">
        <v>1395</v>
      </c>
      <c r="N18" s="35">
        <v>1450</v>
      </c>
      <c r="O18" s="33">
        <v>1370</v>
      </c>
      <c r="P18" s="34">
        <v>1470</v>
      </c>
      <c r="Q18" s="35">
        <v>1540</v>
      </c>
      <c r="R18" s="33">
        <v>1420</v>
      </c>
      <c r="S18" s="34">
        <v>1530</v>
      </c>
      <c r="T18" s="35">
        <v>1630</v>
      </c>
      <c r="U18" s="33">
        <v>1470</v>
      </c>
      <c r="V18" s="34">
        <v>1605</v>
      </c>
      <c r="W18" s="35">
        <v>1720</v>
      </c>
      <c r="X18" s="33">
        <v>1520</v>
      </c>
      <c r="Y18" s="34">
        <v>1680</v>
      </c>
      <c r="Z18" s="35">
        <v>1815</v>
      </c>
      <c r="AA18" s="33">
        <v>1570</v>
      </c>
      <c r="AB18" s="34">
        <v>1750</v>
      </c>
      <c r="AC18" s="35">
        <v>1920</v>
      </c>
      <c r="AD18" s="33">
        <v>1620</v>
      </c>
      <c r="AE18" s="34">
        <v>1830</v>
      </c>
      <c r="AF18" s="35">
        <v>2035</v>
      </c>
      <c r="AG18" s="33">
        <v>1675</v>
      </c>
      <c r="AH18" s="34">
        <v>1920</v>
      </c>
      <c r="AI18" s="35">
        <v>2170</v>
      </c>
      <c r="AJ18" s="33">
        <v>1730</v>
      </c>
      <c r="AK18" s="34">
        <v>2010</v>
      </c>
      <c r="AL18" s="35">
        <v>2320</v>
      </c>
      <c r="AM18" s="33">
        <v>1790</v>
      </c>
      <c r="AN18" s="34">
        <v>2110</v>
      </c>
      <c r="AO18" s="35">
        <v>2480</v>
      </c>
      <c r="AP18" s="37">
        <f>IF((ISERROR(AM18/$D18)),0,(AM18/$D18)*100)</f>
        <v>158.54738706820194</v>
      </c>
      <c r="AQ18" s="37">
        <f>IF((ISERROR(AN18/$D18)),0,(AN18/$D18)*100)</f>
        <v>186.89105403011516</v>
      </c>
      <c r="AR18" s="37">
        <f>IF((ISERROR(AO18/$D18)),0,(AO18/$D18)*100)</f>
        <v>219.66341895482725</v>
      </c>
    </row>
    <row r="19" spans="1:44" s="11" customFormat="1" ht="36" customHeight="1" x14ac:dyDescent="0.3">
      <c r="A19" s="60" t="s">
        <v>32</v>
      </c>
      <c r="B19" s="61" t="s">
        <v>33</v>
      </c>
      <c r="C19" s="39">
        <v>39.369999999999997</v>
      </c>
      <c r="D19" s="40">
        <f>IF((ISERROR(D18/C18)),0,(D18/C18)*100)</f>
        <v>109.82490272373542</v>
      </c>
      <c r="E19" s="41">
        <f>IF((ISERROR(E18/D18)),0,(E18/D18)*100)</f>
        <v>106.02302922940656</v>
      </c>
      <c r="F19" s="42">
        <f>IF((ISERROR(F18/E18)),0,(F18/E18)*100)</f>
        <v>103.17460317460319</v>
      </c>
      <c r="G19" s="43">
        <f>IF((ISERROR(G18/E18)),0,(G18/E18)*100)</f>
        <v>104.42773600668338</v>
      </c>
      <c r="H19" s="41">
        <f>IF((ISERROR(H18/E18)),0,(H18/E18)*100)</f>
        <v>106.93400167084377</v>
      </c>
      <c r="I19" s="44">
        <f>IF((ISERROR(I18/F18)),0,(I18/F18)*100)</f>
        <v>103.23886639676114</v>
      </c>
      <c r="J19" s="43">
        <f>IF((ISERROR(J18/G18)),0,(J18/G18)*100)</f>
        <v>105.60000000000001</v>
      </c>
      <c r="K19" s="41">
        <f>IF((ISERROR(K18/H18)),0,(K18/H18)*100)</f>
        <v>106.25</v>
      </c>
      <c r="L19" s="44">
        <f t="shared" ref="L19" si="38">IF((ISERROR(L18/I18)),0,(L18/I18)*100)</f>
        <v>103.92156862745099</v>
      </c>
      <c r="M19" s="43">
        <f t="shared" ref="M19" si="39">IF((ISERROR(M18/J18)),0,(M18/J18)*100)</f>
        <v>105.68181818181819</v>
      </c>
      <c r="N19" s="41">
        <f t="shared" ref="N19" si="40">IF((ISERROR(N18/K18)),0,(N18/K18)*100)</f>
        <v>106.61764705882352</v>
      </c>
      <c r="O19" s="44">
        <f t="shared" ref="O19" si="41">IF((ISERROR(O18/L18)),0,(O18/L18)*100)</f>
        <v>103.39622641509433</v>
      </c>
      <c r="P19" s="43">
        <f t="shared" ref="P19" si="42">IF((ISERROR(P18/M18)),0,(P18/M18)*100)</f>
        <v>105.3763440860215</v>
      </c>
      <c r="Q19" s="41">
        <f t="shared" ref="Q19" si="43">IF((ISERROR(Q18/N18)),0,(Q18/N18)*100)</f>
        <v>106.20689655172413</v>
      </c>
      <c r="R19" s="44">
        <f t="shared" ref="R19" si="44">IF((ISERROR(R18/O18)),0,(R18/O18)*100)</f>
        <v>103.64963503649636</v>
      </c>
      <c r="S19" s="43">
        <f t="shared" ref="S19" si="45">IF((ISERROR(S18/P18)),0,(S18/P18)*100)</f>
        <v>104.08163265306123</v>
      </c>
      <c r="T19" s="41">
        <f t="shared" ref="T19" si="46">IF((ISERROR(T18/Q18)),0,(T18/Q18)*100)</f>
        <v>105.84415584415585</v>
      </c>
      <c r="U19" s="44">
        <f t="shared" ref="U19" si="47">IF((ISERROR(U18/R18)),0,(U18/R18)*100)</f>
        <v>103.52112676056338</v>
      </c>
      <c r="V19" s="43">
        <f t="shared" ref="V19" si="48">IF((ISERROR(V18/S18)),0,(V18/S18)*100)</f>
        <v>104.90196078431373</v>
      </c>
      <c r="W19" s="41">
        <f t="shared" ref="W19" si="49">IF((ISERROR(W18/T18)),0,(W18/T18)*100)</f>
        <v>105.52147239263803</v>
      </c>
      <c r="X19" s="44">
        <f t="shared" ref="X19" si="50">IF((ISERROR(X18/U18)),0,(X18/U18)*100)</f>
        <v>103.4013605442177</v>
      </c>
      <c r="Y19" s="43">
        <f t="shared" ref="Y19" si="51">IF((ISERROR(Y18/V18)),0,(Y18/V18)*100)</f>
        <v>104.67289719626167</v>
      </c>
      <c r="Z19" s="41">
        <f t="shared" ref="Z19" si="52">IF((ISERROR(Z18/W18)),0,(Z18/W18)*100)</f>
        <v>105.5232558139535</v>
      </c>
      <c r="AA19" s="44">
        <f t="shared" ref="AA19" si="53">IF((ISERROR(AA18/X18)),0,(AA18/X18)*100)</f>
        <v>103.28947368421053</v>
      </c>
      <c r="AB19" s="43">
        <f t="shared" ref="AB19" si="54">IF((ISERROR(AB18/Y18)),0,(AB18/Y18)*100)</f>
        <v>104.16666666666667</v>
      </c>
      <c r="AC19" s="41">
        <f t="shared" ref="AC19" si="55">IF((ISERROR(AC18/Z18)),0,(AC18/Z18)*100)</f>
        <v>105.78512396694215</v>
      </c>
      <c r="AD19" s="44">
        <f t="shared" ref="AD19" si="56">IF((ISERROR(AD18/AA18)),0,(AD18/AA18)*100)</f>
        <v>103.18471337579618</v>
      </c>
      <c r="AE19" s="43">
        <f t="shared" ref="AE19" si="57">IF((ISERROR(AE18/AB18)),0,(AE18/AB18)*100)</f>
        <v>104.57142857142858</v>
      </c>
      <c r="AF19" s="41">
        <f t="shared" ref="AF19" si="58">IF((ISERROR(AF18/AC18)),0,(AF18/AC18)*100)</f>
        <v>105.98958333333333</v>
      </c>
      <c r="AG19" s="44">
        <f t="shared" ref="AG19" si="59">IF((ISERROR(AG18/AD18)),0,(AG18/AD18)*100)</f>
        <v>103.39506172839505</v>
      </c>
      <c r="AH19" s="43">
        <f t="shared" ref="AH19" si="60">IF((ISERROR(AH18/AE18)),0,(AH18/AE18)*100)</f>
        <v>104.91803278688525</v>
      </c>
      <c r="AI19" s="41">
        <f t="shared" ref="AI19" si="61">IF((ISERROR(AI18/AF18)),0,(AI18/AF18)*100)</f>
        <v>106.63390663390663</v>
      </c>
      <c r="AJ19" s="44">
        <f t="shared" ref="AJ19" si="62">IF((ISERROR(AJ18/AG18)),0,(AJ18/AG18)*100)</f>
        <v>103.28358208955224</v>
      </c>
      <c r="AK19" s="43">
        <f t="shared" ref="AK19" si="63">IF((ISERROR(AK18/AH18)),0,(AK18/AH18)*100)</f>
        <v>104.6875</v>
      </c>
      <c r="AL19" s="41">
        <f t="shared" ref="AL19" si="64">IF((ISERROR(AL18/AI18)),0,(AL18/AI18)*100)</f>
        <v>106.91244239631337</v>
      </c>
      <c r="AM19" s="44">
        <f t="shared" ref="AM19" si="65">IF((ISERROR(AM18/AJ18)),0,(AM18/AJ18)*100)</f>
        <v>103.46820809248555</v>
      </c>
      <c r="AN19" s="43">
        <f t="shared" ref="AN19" si="66">IF((ISERROR(AN18/AK18)),0,(AN18/AK18)*100)</f>
        <v>104.97512437810946</v>
      </c>
      <c r="AO19" s="41">
        <f t="shared" ref="AO19" si="67">IF((ISERROR(AO18/AL18)),0,(AO18/AL18)*100)</f>
        <v>106.89655172413792</v>
      </c>
      <c r="AP19" s="62"/>
      <c r="AQ19" s="63"/>
      <c r="AR19" s="63"/>
    </row>
    <row r="20" spans="1:44" s="11" customFormat="1" ht="25.5" customHeight="1" x14ac:dyDescent="0.3">
      <c r="A20" s="60" t="s">
        <v>34</v>
      </c>
      <c r="B20" s="61" t="s">
        <v>28</v>
      </c>
      <c r="C20" s="39">
        <v>106</v>
      </c>
      <c r="D20" s="75">
        <v>104.7</v>
      </c>
      <c r="E20" s="76">
        <v>105.8</v>
      </c>
      <c r="F20" s="77">
        <v>103.1</v>
      </c>
      <c r="G20" s="78">
        <v>103</v>
      </c>
      <c r="H20" s="79">
        <v>102.9</v>
      </c>
      <c r="I20" s="80">
        <v>102.9</v>
      </c>
      <c r="J20" s="78">
        <v>102.8</v>
      </c>
      <c r="K20" s="79">
        <v>102.7</v>
      </c>
      <c r="L20" s="80">
        <v>102.8</v>
      </c>
      <c r="M20" s="78">
        <v>102.7</v>
      </c>
      <c r="N20" s="79">
        <v>102.6</v>
      </c>
      <c r="O20" s="80">
        <v>102.7</v>
      </c>
      <c r="P20" s="78">
        <v>102.6</v>
      </c>
      <c r="Q20" s="79">
        <v>102.5</v>
      </c>
      <c r="R20" s="80">
        <v>102.6</v>
      </c>
      <c r="S20" s="78">
        <v>102.5</v>
      </c>
      <c r="T20" s="79">
        <v>102.4</v>
      </c>
      <c r="U20" s="80">
        <v>102.5</v>
      </c>
      <c r="V20" s="78">
        <v>102.4</v>
      </c>
      <c r="W20" s="79">
        <v>102.3</v>
      </c>
      <c r="X20" s="80">
        <v>103</v>
      </c>
      <c r="Y20" s="78">
        <v>102.9</v>
      </c>
      <c r="Z20" s="79">
        <v>102.8</v>
      </c>
      <c r="AA20" s="80">
        <v>102.9</v>
      </c>
      <c r="AB20" s="78">
        <v>102.8</v>
      </c>
      <c r="AC20" s="79">
        <v>102.7</v>
      </c>
      <c r="AD20" s="80">
        <v>102.8</v>
      </c>
      <c r="AE20" s="78">
        <v>102.7</v>
      </c>
      <c r="AF20" s="79">
        <v>102.6</v>
      </c>
      <c r="AG20" s="80">
        <v>102.7</v>
      </c>
      <c r="AH20" s="78">
        <v>102.6</v>
      </c>
      <c r="AI20" s="79">
        <v>102.5</v>
      </c>
      <c r="AJ20" s="80">
        <v>102.6</v>
      </c>
      <c r="AK20" s="78">
        <v>102.5</v>
      </c>
      <c r="AL20" s="79">
        <v>102.4</v>
      </c>
      <c r="AM20" s="80">
        <v>102.5</v>
      </c>
      <c r="AN20" s="78">
        <v>102.4</v>
      </c>
      <c r="AO20" s="79">
        <v>102.3</v>
      </c>
      <c r="AP20" s="67">
        <f t="shared" ref="AP20:AP21" si="68">$E20*F20*I20*L20*O20*R20*U20*X20*AA20*AD20*AG20*AJ20*AM20/1E+24</f>
        <v>146.64993541793802</v>
      </c>
      <c r="AQ20" s="67">
        <f t="shared" ref="AQ20:AQ21" si="69">$E20*G20*J20*M20*P20*S20*V20*Y20*AB20*AE20*AH20*AK20*AN20/1E+24</f>
        <v>144.94650544566431</v>
      </c>
      <c r="AR20" s="67">
        <f t="shared" ref="AR20:AR21" si="70">$E20*H20*K20*N20*Q20*T20*W20*Z20*AC20*AF20*AI20*AL20*AO20/1E+24</f>
        <v>143.26123058965058</v>
      </c>
    </row>
    <row r="21" spans="1:44" ht="36" x14ac:dyDescent="0.3">
      <c r="A21" s="60" t="s">
        <v>35</v>
      </c>
      <c r="B21" s="47" t="s">
        <v>36</v>
      </c>
      <c r="C21" s="68">
        <v>37.14</v>
      </c>
      <c r="D21" s="69">
        <f>IF(ISERROR(((D18/C18)/(D20/100))*100),0,(((D18/C18)/(D20/100))*100))</f>
        <v>104.8948450083433</v>
      </c>
      <c r="E21" s="70">
        <f>IF(ISERROR(((E18/D18)/(E20/100))*100),0,(((E18/D18)/(E20/100))*100))</f>
        <v>100.21080267429731</v>
      </c>
      <c r="F21" s="58">
        <f>IF(ISERROR(((F18/E18)/(F20/100))*100),0,(((F18/E18)/(F20/100))*100))</f>
        <v>100.0723600141641</v>
      </c>
      <c r="G21" s="59">
        <f>IF(ISERROR(((G18/E18)/(G20/100))*100),0,(((G18/E18)/(G20/100))*100))</f>
        <v>101.38615146279939</v>
      </c>
      <c r="H21" s="57">
        <f>IF(ISERROR(((H18/E18)/(H20/100))*100),0,(((H18/E18)/(H20/100))*100))</f>
        <v>103.92031260529033</v>
      </c>
      <c r="I21" s="55">
        <f>IF(ISERROR(((I18/F18)/(I20/100))*100),0,(((I18/F18)/(I20/100))*100))</f>
        <v>100.32931622620129</v>
      </c>
      <c r="J21" s="59">
        <f>IF(ISERROR(((J18/G18)/(J20/100))*100),0,(((J18/G18)/(J20/100))*100))</f>
        <v>102.72373540856033</v>
      </c>
      <c r="K21" s="57">
        <f>IF(ISERROR(((K18/H18)/(K20/100))*100),0,(((K18/H18)/(K20/100))*100))</f>
        <v>103.45666991236611</v>
      </c>
      <c r="L21" s="55">
        <f t="shared" ref="L21:AO21" si="71">IF(ISERROR(((L18/I18)/(L20/100))*100),0,(((L18/I18)/(L20/100))*100))</f>
        <v>101.09102006561379</v>
      </c>
      <c r="M21" s="59">
        <f t="shared" si="71"/>
        <v>102.9034256882358</v>
      </c>
      <c r="N21" s="57">
        <f t="shared" si="71"/>
        <v>103.91583533998394</v>
      </c>
      <c r="O21" s="55">
        <f t="shared" si="71"/>
        <v>100.67792250739467</v>
      </c>
      <c r="P21" s="59">
        <f t="shared" si="71"/>
        <v>102.70598838793519</v>
      </c>
      <c r="Q21" s="57">
        <f t="shared" si="71"/>
        <v>103.61648444070649</v>
      </c>
      <c r="R21" s="55">
        <f t="shared" si="71"/>
        <v>101.02303609794967</v>
      </c>
      <c r="S21" s="59">
        <f t="shared" si="71"/>
        <v>101.54305624688902</v>
      </c>
      <c r="T21" s="57">
        <f t="shared" si="71"/>
        <v>103.36343344155846</v>
      </c>
      <c r="U21" s="55">
        <f t="shared" si="71"/>
        <v>100.99622122981793</v>
      </c>
      <c r="V21" s="59">
        <f t="shared" si="71"/>
        <v>102.44332107843137</v>
      </c>
      <c r="W21" s="57">
        <f t="shared" si="71"/>
        <v>103.14904437208018</v>
      </c>
      <c r="X21" s="55">
        <f t="shared" si="71"/>
        <v>100.38967043127931</v>
      </c>
      <c r="Y21" s="59">
        <f t="shared" si="71"/>
        <v>101.7229321635196</v>
      </c>
      <c r="Z21" s="57">
        <f t="shared" si="71"/>
        <v>102.64908153108317</v>
      </c>
      <c r="AA21" s="55">
        <f t="shared" si="71"/>
        <v>100.37849726356707</v>
      </c>
      <c r="AB21" s="59">
        <f t="shared" si="71"/>
        <v>101.32944228274967</v>
      </c>
      <c r="AC21" s="57">
        <f t="shared" si="71"/>
        <v>103.00401554716858</v>
      </c>
      <c r="AD21" s="55">
        <f t="shared" si="71"/>
        <v>100.37423480135814</v>
      </c>
      <c r="AE21" s="59">
        <f t="shared" si="71"/>
        <v>101.82222840450687</v>
      </c>
      <c r="AF21" s="57">
        <f t="shared" si="71"/>
        <v>103.30368745938921</v>
      </c>
      <c r="AG21" s="55">
        <f t="shared" si="71"/>
        <v>100.6767884405015</v>
      </c>
      <c r="AH21" s="59">
        <f t="shared" si="71"/>
        <v>102.25929121528776</v>
      </c>
      <c r="AI21" s="57">
        <f t="shared" si="71"/>
        <v>104.03307964283574</v>
      </c>
      <c r="AJ21" s="55">
        <f t="shared" si="71"/>
        <v>100.66625934654215</v>
      </c>
      <c r="AK21" s="59">
        <f t="shared" si="71"/>
        <v>102.13414634146343</v>
      </c>
      <c r="AL21" s="57">
        <f t="shared" si="71"/>
        <v>104.40668202764978</v>
      </c>
      <c r="AM21" s="55">
        <f t="shared" si="71"/>
        <v>100.94459326096153</v>
      </c>
      <c r="AN21" s="59">
        <f t="shared" si="71"/>
        <v>102.5147699004975</v>
      </c>
      <c r="AO21" s="57">
        <f t="shared" si="71"/>
        <v>104.4932079414838</v>
      </c>
      <c r="AP21" s="67">
        <f t="shared" si="68"/>
        <v>108.11282433664719</v>
      </c>
      <c r="AQ21" s="67">
        <f t="shared" si="69"/>
        <v>128.93795090504921</v>
      </c>
      <c r="AR21" s="67">
        <f t="shared" si="70"/>
        <v>153.33067994091078</v>
      </c>
    </row>
    <row r="22" spans="1:44" ht="36" x14ac:dyDescent="0.3">
      <c r="A22" s="54" t="s">
        <v>39</v>
      </c>
      <c r="B22" s="47" t="s">
        <v>31</v>
      </c>
      <c r="C22" s="33">
        <v>1013756</v>
      </c>
      <c r="D22" s="34">
        <v>1017330</v>
      </c>
      <c r="E22" s="35">
        <v>975232</v>
      </c>
      <c r="F22" s="36">
        <v>1025794</v>
      </c>
      <c r="G22" s="34">
        <v>1027306</v>
      </c>
      <c r="H22" s="35">
        <v>1035615</v>
      </c>
      <c r="I22" s="33">
        <v>1063062</v>
      </c>
      <c r="J22" s="34">
        <v>1066728</v>
      </c>
      <c r="K22" s="35">
        <v>1085620</v>
      </c>
      <c r="L22" s="33">
        <v>1104182</v>
      </c>
      <c r="M22" s="34">
        <v>1121164</v>
      </c>
      <c r="N22" s="35">
        <v>1150340</v>
      </c>
      <c r="O22" s="33">
        <v>1163840</v>
      </c>
      <c r="P22" s="34">
        <v>1188350</v>
      </c>
      <c r="Q22" s="35">
        <v>1227040</v>
      </c>
      <c r="R22" s="33">
        <v>1226060</v>
      </c>
      <c r="S22" s="34">
        <v>1255920</v>
      </c>
      <c r="T22" s="35">
        <v>1306472</v>
      </c>
      <c r="U22" s="33">
        <v>1288980</v>
      </c>
      <c r="V22" s="34">
        <v>1325410</v>
      </c>
      <c r="W22" s="35">
        <v>1388350</v>
      </c>
      <c r="X22" s="33">
        <v>1356670</v>
      </c>
      <c r="Y22" s="34">
        <v>1398640</v>
      </c>
      <c r="Z22" s="35">
        <v>1475410</v>
      </c>
      <c r="AA22" s="33">
        <v>1423212</v>
      </c>
      <c r="AB22" s="34">
        <v>1472825</v>
      </c>
      <c r="AC22" s="35">
        <v>1564882</v>
      </c>
      <c r="AD22" s="33">
        <v>1493085</v>
      </c>
      <c r="AE22" s="34">
        <v>1551360</v>
      </c>
      <c r="AF22" s="35">
        <v>1661470</v>
      </c>
      <c r="AG22" s="33">
        <v>1565888</v>
      </c>
      <c r="AH22" s="34">
        <v>1633920</v>
      </c>
      <c r="AI22" s="35">
        <v>1766060</v>
      </c>
      <c r="AJ22" s="33">
        <v>1638580</v>
      </c>
      <c r="AK22" s="34">
        <v>1717753</v>
      </c>
      <c r="AL22" s="35">
        <v>1870520</v>
      </c>
      <c r="AM22" s="33">
        <v>1715810</v>
      </c>
      <c r="AN22" s="34">
        <v>1807400</v>
      </c>
      <c r="AO22" s="35">
        <v>1984343</v>
      </c>
      <c r="AP22" s="37">
        <f>IF((ISERROR(AM22/$D22)),0,(AM22/$D22)*100)</f>
        <v>168.65815418792329</v>
      </c>
      <c r="AQ22" s="37">
        <f>IF((ISERROR(AN22/$D22)),0,(AN22/$D22)*100)</f>
        <v>177.66113257251826</v>
      </c>
      <c r="AR22" s="37">
        <f>IF((ISERROR(AO22/$D22)),0,(AO22/$D22)*100)</f>
        <v>195.05401393844673</v>
      </c>
    </row>
    <row r="23" spans="1:44" s="11" customFormat="1" ht="36" x14ac:dyDescent="0.3">
      <c r="A23" s="60" t="s">
        <v>32</v>
      </c>
      <c r="B23" s="61" t="s">
        <v>33</v>
      </c>
      <c r="C23" s="39">
        <v>117.14</v>
      </c>
      <c r="D23" s="40">
        <f>IF((ISERROR(D22/C22)),0,(D22/C22)*100)</f>
        <v>100.35255031782795</v>
      </c>
      <c r="E23" s="41">
        <f>IF((ISERROR(E22/D22)),0,(E22/D22)*100)</f>
        <v>95.861913046897271</v>
      </c>
      <c r="F23" s="42">
        <f>IF((ISERROR(F22/E22)),0,(F22/E22)*100)</f>
        <v>105.18461248195301</v>
      </c>
      <c r="G23" s="43">
        <f>IF((ISERROR(G22/E22)),0,(G22/E22)*100)</f>
        <v>105.3396525134532</v>
      </c>
      <c r="H23" s="41">
        <f>IF((ISERROR(H22/E22)),0,(H22/E22)*100)</f>
        <v>106.19165490878069</v>
      </c>
      <c r="I23" s="44">
        <f>IF((ISERROR(I22/F22)),0,(I22/F22)*100)</f>
        <v>103.63308812490617</v>
      </c>
      <c r="J23" s="43">
        <f>IF((ISERROR(J22/G22)),0,(J22/G22)*100)</f>
        <v>103.83741553149694</v>
      </c>
      <c r="K23" s="41">
        <f>IF((ISERROR(K22/H22)),0,(K22/H22)*100)</f>
        <v>104.82853183856935</v>
      </c>
      <c r="L23" s="44">
        <f t="shared" ref="L23" si="72">IF((ISERROR(L22/I22)),0,(L22/I22)*100)</f>
        <v>103.86807166468184</v>
      </c>
      <c r="M23" s="43">
        <f t="shared" ref="M23" si="73">IF((ISERROR(M22/J22)),0,(M22/J22)*100)</f>
        <v>105.10308157280957</v>
      </c>
      <c r="N23" s="41">
        <f t="shared" ref="N23" si="74">IF((ISERROR(N22/K22)),0,(N22/K22)*100)</f>
        <v>105.96157034689855</v>
      </c>
      <c r="O23" s="44">
        <f t="shared" ref="O23" si="75">IF((ISERROR(O22/L22)),0,(O22/L22)*100)</f>
        <v>105.40291365010479</v>
      </c>
      <c r="P23" s="43">
        <f t="shared" ref="P23" si="76">IF((ISERROR(P22/M22)),0,(P22/M22)*100)</f>
        <v>105.99252205743316</v>
      </c>
      <c r="Q23" s="41">
        <f t="shared" ref="Q23" si="77">IF((ISERROR(Q22/N22)),0,(Q22/N22)*100)</f>
        <v>106.66759392875149</v>
      </c>
      <c r="R23" s="44">
        <f t="shared" ref="R23" si="78">IF((ISERROR(R22/O22)),0,(R22/O22)*100)</f>
        <v>105.34609568325544</v>
      </c>
      <c r="S23" s="43">
        <f t="shared" ref="S23" si="79">IF((ISERROR(S22/P22)),0,(S22/P22)*100)</f>
        <v>105.68603525897254</v>
      </c>
      <c r="T23" s="41">
        <f t="shared" ref="T23" si="80">IF((ISERROR(T22/Q22)),0,(T22/Q22)*100)</f>
        <v>106.47346459773112</v>
      </c>
      <c r="U23" s="44">
        <f t="shared" ref="U23" si="81">IF((ISERROR(U22/R22)),0,(U22/R22)*100)</f>
        <v>105.13188587834202</v>
      </c>
      <c r="V23" s="43">
        <f t="shared" ref="V23" si="82">IF((ISERROR(V22/S22)),0,(V22/S22)*100)</f>
        <v>105.53299573221224</v>
      </c>
      <c r="W23" s="41">
        <f t="shared" ref="W23" si="83">IF((ISERROR(W22/T22)),0,(W22/T22)*100)</f>
        <v>106.26710714045153</v>
      </c>
      <c r="X23" s="44">
        <f t="shared" ref="X23" si="84">IF((ISERROR(X22/U22)),0,(X22/U22)*100)</f>
        <v>105.25143912240686</v>
      </c>
      <c r="Y23" s="43">
        <f t="shared" ref="Y23" si="85">IF((ISERROR(Y22/V22)),0,(Y22/V22)*100)</f>
        <v>105.52508280456614</v>
      </c>
      <c r="Z23" s="41">
        <f t="shared" ref="Z23" si="86">IF((ISERROR(Z22/W22)),0,(Z22/W22)*100)</f>
        <v>106.27075305218425</v>
      </c>
      <c r="AA23" s="44">
        <f t="shared" ref="AA23" si="87">IF((ISERROR(AA22/X22)),0,(AA22/X22)*100)</f>
        <v>104.90480367370105</v>
      </c>
      <c r="AB23" s="43">
        <f t="shared" ref="AB23" si="88">IF((ISERROR(AB22/Y22)),0,(AB22/Y22)*100)</f>
        <v>105.30408110736144</v>
      </c>
      <c r="AC23" s="41">
        <f t="shared" ref="AC23" si="89">IF((ISERROR(AC22/Z22)),0,(AC22/Z22)*100)</f>
        <v>106.06421265953192</v>
      </c>
      <c r="AD23" s="44">
        <f t="shared" ref="AD23" si="90">IF((ISERROR(AD22/AA22)),0,(AD22/AA22)*100)</f>
        <v>104.90952858744866</v>
      </c>
      <c r="AE23" s="43">
        <f t="shared" ref="AE23" si="91">IF((ISERROR(AE22/AB22)),0,(AE22/AB22)*100)</f>
        <v>105.33226961791115</v>
      </c>
      <c r="AF23" s="41">
        <f t="shared" ref="AF23" si="92">IF((ISERROR(AF22/AC22)),0,(AF22/AC22)*100)</f>
        <v>106.17222257013627</v>
      </c>
      <c r="AG23" s="44">
        <f t="shared" ref="AG23" si="93">IF((ISERROR(AG22/AD22)),0,(AG22/AD22)*100)</f>
        <v>104.87601174748926</v>
      </c>
      <c r="AH23" s="43">
        <f t="shared" ref="AH23" si="94">IF((ISERROR(AH22/AE22)),0,(AH22/AE22)*100)</f>
        <v>105.32178217821782</v>
      </c>
      <c r="AI23" s="41">
        <f t="shared" ref="AI23" si="95">IF((ISERROR(AI22/AF22)),0,(AI22/AF22)*100)</f>
        <v>106.2950278969828</v>
      </c>
      <c r="AJ23" s="44">
        <f t="shared" ref="AJ23" si="96">IF((ISERROR(AJ22/AG22)),0,(AJ22/AG22)*100)</f>
        <v>104.64222217680958</v>
      </c>
      <c r="AK23" s="43">
        <f t="shared" ref="AK23" si="97">IF((ISERROR(AK22/AH22)),0,(AK22/AH22)*100)</f>
        <v>105.13078975714845</v>
      </c>
      <c r="AL23" s="41">
        <f t="shared" ref="AL23" si="98">IF((ISERROR(AL22/AI22)),0,(AL22/AI22)*100)</f>
        <v>105.91486132973964</v>
      </c>
      <c r="AM23" s="44">
        <f t="shared" ref="AM23" si="99">IF((ISERROR(AM22/AJ22)),0,(AM22/AJ22)*100)</f>
        <v>104.71322730657033</v>
      </c>
      <c r="AN23" s="43">
        <f t="shared" ref="AN23" si="100">IF((ISERROR(AN22/AK22)),0,(AN22/AK22)*100)</f>
        <v>105.21885276870424</v>
      </c>
      <c r="AO23" s="41">
        <f t="shared" ref="AO23" si="101">IF((ISERROR(AO22/AL22)),0,(AO22/AL22)*100)</f>
        <v>106.0850993306674</v>
      </c>
      <c r="AP23" s="62"/>
      <c r="AQ23" s="63"/>
      <c r="AR23" s="63"/>
    </row>
    <row r="24" spans="1:44" s="11" customFormat="1" ht="24" x14ac:dyDescent="0.3">
      <c r="A24" s="60" t="s">
        <v>34</v>
      </c>
      <c r="B24" s="61" t="s">
        <v>28</v>
      </c>
      <c r="C24" s="39">
        <v>118.9</v>
      </c>
      <c r="D24" s="75">
        <v>101.08</v>
      </c>
      <c r="E24" s="76">
        <v>100.1</v>
      </c>
      <c r="F24" s="77">
        <v>105.25</v>
      </c>
      <c r="G24" s="78">
        <v>105.15</v>
      </c>
      <c r="H24" s="79">
        <v>105.1</v>
      </c>
      <c r="I24" s="80">
        <v>103.49</v>
      </c>
      <c r="J24" s="78">
        <v>103.39</v>
      </c>
      <c r="K24" s="79">
        <v>103.3</v>
      </c>
      <c r="L24" s="80">
        <v>103.66</v>
      </c>
      <c r="M24" s="78">
        <v>103.56</v>
      </c>
      <c r="N24" s="79">
        <v>103.5</v>
      </c>
      <c r="O24" s="80">
        <v>105.2</v>
      </c>
      <c r="P24" s="78">
        <v>105.1</v>
      </c>
      <c r="Q24" s="79">
        <v>105</v>
      </c>
      <c r="R24" s="80">
        <v>105.1</v>
      </c>
      <c r="S24" s="78">
        <v>105</v>
      </c>
      <c r="T24" s="79">
        <v>104.9</v>
      </c>
      <c r="U24" s="80">
        <v>105</v>
      </c>
      <c r="V24" s="78">
        <v>104.9</v>
      </c>
      <c r="W24" s="79">
        <v>104.8</v>
      </c>
      <c r="X24" s="80">
        <v>104.9</v>
      </c>
      <c r="Y24" s="78">
        <v>104.8</v>
      </c>
      <c r="Z24" s="79">
        <v>104.7</v>
      </c>
      <c r="AA24" s="80">
        <v>104.8</v>
      </c>
      <c r="AB24" s="78">
        <v>104.7</v>
      </c>
      <c r="AC24" s="79">
        <v>104.6</v>
      </c>
      <c r="AD24" s="80">
        <v>104.7</v>
      </c>
      <c r="AE24" s="78">
        <v>104.6</v>
      </c>
      <c r="AF24" s="79">
        <v>104.5</v>
      </c>
      <c r="AG24" s="80">
        <v>104.6</v>
      </c>
      <c r="AH24" s="78">
        <v>104.5</v>
      </c>
      <c r="AI24" s="79">
        <v>104.4</v>
      </c>
      <c r="AJ24" s="80">
        <v>104.5</v>
      </c>
      <c r="AK24" s="78">
        <v>104.4</v>
      </c>
      <c r="AL24" s="79">
        <v>104.3</v>
      </c>
      <c r="AM24" s="80">
        <v>104.4</v>
      </c>
      <c r="AN24" s="78">
        <v>104.3</v>
      </c>
      <c r="AO24" s="79">
        <v>104.2</v>
      </c>
      <c r="AP24" s="67">
        <f t="shared" ref="AP24:AP25" si="102">$E24*F24*I24*L24*O24*R24*U24*X24*AA24*AD24*AG24*AJ24*AM24/1E+24</f>
        <v>172.34768509639832</v>
      </c>
      <c r="AQ24" s="67">
        <f t="shared" ref="AQ24:AQ25" si="103">$E24*G24*J24*M24*P24*S24*V24*Y24*AB24*AE24*AH24*AK24*AN24/1E+24</f>
        <v>170.38139953724195</v>
      </c>
      <c r="AR24" s="67">
        <f t="shared" ref="AR24:AR25" si="104">$E24*H24*K24*N24*Q24*T24*W24*Z24*AC24*AF24*AI24*AL24*AO24/1E+24</f>
        <v>168.5973396383726</v>
      </c>
    </row>
    <row r="25" spans="1:44" ht="36" x14ac:dyDescent="0.3">
      <c r="A25" s="60" t="s">
        <v>35</v>
      </c>
      <c r="B25" s="47" t="s">
        <v>36</v>
      </c>
      <c r="C25" s="68">
        <v>98.5</v>
      </c>
      <c r="D25" s="69">
        <f>IF(ISERROR(((D22/C22)/(D24/100))*100),0,(((D22/C22)/(D24/100))*100))</f>
        <v>99.280322831250459</v>
      </c>
      <c r="E25" s="70">
        <v>95.71</v>
      </c>
      <c r="F25" s="58">
        <f>IF(ISERROR(((F22/E22)/(F24/100))*100),0,(((F22/E22)/(F24/100))*100))</f>
        <v>99.937874092116871</v>
      </c>
      <c r="G25" s="59">
        <f>IF(ISERROR(((G22/E22)/(G24/100))*100),0,(((G22/E22)/(G24/100))*100))</f>
        <v>100.18036377884279</v>
      </c>
      <c r="H25" s="57">
        <f>IF(ISERROR(((H22/E22)/(H24/100))*100),0,(((H22/E22)/(H24/100))*100))</f>
        <v>101.03868212062864</v>
      </c>
      <c r="I25" s="55">
        <f>IF(ISERROR(((I22/F22)/(I24/100))*100),0,(((I22/F22)/(I24/100))*100))</f>
        <v>100.13826275476487</v>
      </c>
      <c r="J25" s="59">
        <f>IF(ISERROR(((J22/G22)/(J24/100))*100),0,(((J22/G22)/(J24/100))*100))</f>
        <v>100.43274546038974</v>
      </c>
      <c r="K25" s="57">
        <f>IF(ISERROR(((K22/H22)/(K24/100))*100),0,(((K22/H22)/(K24/100))*100))</f>
        <v>101.47970168302938</v>
      </c>
      <c r="L25" s="55">
        <f t="shared" ref="L25" si="105">IF(ISERROR(((L22/I22)/(L24/100))*100),0,(((L22/I22)/(L24/100))*100))</f>
        <v>100.20072512510308</v>
      </c>
      <c r="M25" s="59">
        <f t="shared" ref="M25" si="106">IF(ISERROR(((M22/J22)/(M24/100))*100),0,(((M22/J22)/(M24/100))*100))</f>
        <v>101.49003628119888</v>
      </c>
      <c r="N25" s="57">
        <f t="shared" ref="N25" si="107">IF(ISERROR(((N22/K22)/(N24/100))*100),0,(((N22/K22)/(N24/100))*100))</f>
        <v>102.37832883758315</v>
      </c>
      <c r="O25" s="55">
        <f t="shared" ref="O25" si="108">IF(ISERROR(((O22/L22)/(O24/100))*100),0,(((O22/L22)/(O24/100))*100))</f>
        <v>100.19288369781825</v>
      </c>
      <c r="P25" s="59">
        <f t="shared" ref="P25" si="109">IF(ISERROR(((P22/M22)/(P24/100))*100),0,(((P22/M22)/(P24/100))*100))</f>
        <v>100.84921223352347</v>
      </c>
      <c r="Q25" s="57">
        <f t="shared" ref="Q25" si="110">IF(ISERROR(((Q22/N22)/(Q24/100))*100),0,(((Q22/N22)/(Q24/100))*100))</f>
        <v>101.58818469404905</v>
      </c>
      <c r="R25" s="55">
        <f t="shared" ref="R25" si="111">IF(ISERROR(((R22/O22)/(R24/100))*100),0,(((R22/O22)/(R24/100))*100))</f>
        <v>100.23415383754086</v>
      </c>
      <c r="S25" s="59">
        <f t="shared" ref="S25" si="112">IF(ISERROR(((S22/P22)/(S24/100))*100),0,(((S22/P22)/(S24/100))*100))</f>
        <v>100.65336691330717</v>
      </c>
      <c r="T25" s="57">
        <f t="shared" ref="T25" si="113">IF(ISERROR(((T22/Q22)/(T24/100))*100),0,(((T22/Q22)/(T24/100))*100))</f>
        <v>101.49996625141193</v>
      </c>
      <c r="U25" s="55">
        <f t="shared" ref="U25" si="114">IF(ISERROR(((U22/R22)/(U24/100))*100),0,(((U22/R22)/(U24/100))*100))</f>
        <v>100.12560559842096</v>
      </c>
      <c r="V25" s="59">
        <f t="shared" ref="V25" si="115">IF(ISERROR(((V22/S22)/(V24/100))*100),0,(((V22/S22)/(V24/100))*100))</f>
        <v>100.603427771413</v>
      </c>
      <c r="W25" s="57">
        <f t="shared" ref="W25" si="116">IF(ISERROR(((W22/T22)/(W24/100))*100),0,(((W22/T22)/(W24/100))*100))</f>
        <v>101.39991139356061</v>
      </c>
      <c r="X25" s="55">
        <f t="shared" ref="X25" si="117">IF(ISERROR(((X22/U22)/(X24/100))*100),0,(((X22/U22)/(X24/100))*100))</f>
        <v>100.3350229956214</v>
      </c>
      <c r="Y25" s="59">
        <f t="shared" ref="Y25" si="118">IF(ISERROR(((Y22/V22)/(Y24/100))*100),0,(((Y22/V22)/(Y24/100))*100))</f>
        <v>100.69187290512036</v>
      </c>
      <c r="Z25" s="57">
        <f t="shared" ref="Z25" si="119">IF(ISERROR(((Z22/W22)/(Z24/100))*100),0,(((Z22/W22)/(Z24/100))*100))</f>
        <v>101.50024169263061</v>
      </c>
      <c r="AA25" s="55">
        <f t="shared" ref="AA25" si="120">IF(ISERROR(((AA22/X22)/(AA24/100))*100),0,(((AA22/X22)/(AA24/100))*100))</f>
        <v>100.10000350543993</v>
      </c>
      <c r="AB25" s="59">
        <f t="shared" ref="AB25" si="121">IF(ISERROR(((AB22/Y22)/(AB24/100))*100),0,(((AB22/Y22)/(AB24/100))*100))</f>
        <v>100.57696380836816</v>
      </c>
      <c r="AC25" s="57">
        <f t="shared" ref="AC25" si="122">IF(ISERROR(((AC22/Z22)/(AC24/100))*100),0,(((AC22/Z22)/(AC24/100))*100))</f>
        <v>101.39982089821406</v>
      </c>
      <c r="AD25" s="55">
        <f t="shared" ref="AD25" si="123">IF(ISERROR(((AD22/AA22)/(AD24/100))*100),0,(((AD22/AA22)/(AD24/100))*100))</f>
        <v>100.20012281513722</v>
      </c>
      <c r="AE25" s="59">
        <f t="shared" ref="AE25" si="124">IF(ISERROR(((AE22/AB22)/(AE24/100))*100),0,(((AE22/AB22)/(AE24/100))*100))</f>
        <v>100.70006655632042</v>
      </c>
      <c r="AF25" s="57">
        <f t="shared" ref="AF25" si="125">IF(ISERROR(((AF22/AC22)/(AF24/100))*100),0,(((AF22/AC22)/(AF24/100))*100))</f>
        <v>101.60021298577635</v>
      </c>
      <c r="AG25" s="55">
        <f t="shared" ref="AG25" si="126">IF(ISERROR(((AG22/AD22)/(AG24/100))*100),0,(((AG22/AD22)/(AG24/100))*100))</f>
        <v>100.26387356356526</v>
      </c>
      <c r="AH25" s="59">
        <f t="shared" ref="AH25" si="127">IF(ISERROR(((AH22/AE22)/(AH24/100))*100),0,(((AH22/AE22)/(AH24/100))*100))</f>
        <v>100.78639442891657</v>
      </c>
      <c r="AI25" s="57">
        <f t="shared" ref="AI25" si="128">IF(ISERROR(((AI22/AF22)/(AI24/100))*100),0,(((AI22/AF22)/(AI24/100))*100))</f>
        <v>101.81516082086475</v>
      </c>
      <c r="AJ25" s="55">
        <f t="shared" ref="AJ25" si="129">IF(ISERROR(((AJ22/AG22)/(AJ24/100))*100),0,(((AJ22/AG22)/(AJ24/100))*100))</f>
        <v>100.13609777685129</v>
      </c>
      <c r="AK25" s="59">
        <f t="shared" ref="AK25" si="130">IF(ISERROR(((AK22/AH22)/(AK24/100))*100),0,(((AK22/AH22)/(AK24/100))*100))</f>
        <v>100.69999018883951</v>
      </c>
      <c r="AL25" s="57">
        <f t="shared" ref="AL25" si="131">IF(ISERROR(((AL22/AI22)/(AL24/100))*100),0,(((AL22/AI22)/(AL24/100))*100))</f>
        <v>101.54828507165834</v>
      </c>
      <c r="AM25" s="55">
        <f t="shared" ref="AM25" si="132">IF(ISERROR(((AM22/AJ22)/(AM24/100))*100),0,(((AM22/AJ22)/(AM24/100))*100))</f>
        <v>100.30002615571871</v>
      </c>
      <c r="AN25" s="59">
        <f t="shared" ref="AN25" si="133">IF(ISERROR(((AN22/AK22)/(AN24/100))*100),0,(((AN22/AK22)/(AN24/100))*100))</f>
        <v>100.8809710150568</v>
      </c>
      <c r="AO25" s="57">
        <f t="shared" ref="AO25" si="134">IF(ISERROR(((AO22/AL22)/(AO24/100))*100),0,(((AO22/AL22)/(AO24/100))*100))</f>
        <v>101.80911644017985</v>
      </c>
      <c r="AP25" s="67">
        <f t="shared" si="102"/>
        <v>97.801877183640812</v>
      </c>
      <c r="AQ25" s="67">
        <f t="shared" si="103"/>
        <v>104.21147601903255</v>
      </c>
      <c r="AR25" s="67">
        <f t="shared" si="104"/>
        <v>115.6243958541618</v>
      </c>
    </row>
    <row r="26" spans="1:44" ht="48" x14ac:dyDescent="0.3">
      <c r="A26" s="54" t="s">
        <v>40</v>
      </c>
      <c r="B26" s="47" t="s">
        <v>31</v>
      </c>
      <c r="C26" s="33">
        <v>137980</v>
      </c>
      <c r="D26" s="34">
        <v>146935</v>
      </c>
      <c r="E26" s="35">
        <v>157394</v>
      </c>
      <c r="F26" s="36">
        <v>164485</v>
      </c>
      <c r="G26" s="34">
        <v>165810</v>
      </c>
      <c r="H26" s="35">
        <v>167310</v>
      </c>
      <c r="I26" s="33">
        <v>172240</v>
      </c>
      <c r="J26" s="34">
        <v>176392</v>
      </c>
      <c r="K26" s="35">
        <v>180690</v>
      </c>
      <c r="L26" s="33">
        <v>181440</v>
      </c>
      <c r="M26" s="34">
        <v>190233</v>
      </c>
      <c r="N26" s="35">
        <v>195750</v>
      </c>
      <c r="O26" s="33">
        <v>190150</v>
      </c>
      <c r="P26" s="34">
        <v>201520</v>
      </c>
      <c r="Q26" s="35">
        <v>212360</v>
      </c>
      <c r="R26" s="33">
        <v>198350</v>
      </c>
      <c r="S26" s="33">
        <v>210950</v>
      </c>
      <c r="T26" s="35">
        <v>230670</v>
      </c>
      <c r="U26" s="33">
        <v>207140</v>
      </c>
      <c r="V26" s="34">
        <v>221560</v>
      </c>
      <c r="W26" s="35">
        <v>250340</v>
      </c>
      <c r="X26" s="33">
        <v>215650</v>
      </c>
      <c r="Y26" s="34">
        <v>232950</v>
      </c>
      <c r="Z26" s="35">
        <v>270810</v>
      </c>
      <c r="AA26" s="33">
        <v>224840</v>
      </c>
      <c r="AB26" s="34">
        <v>245280</v>
      </c>
      <c r="AC26" s="35">
        <v>289840</v>
      </c>
      <c r="AD26" s="33">
        <v>233960</v>
      </c>
      <c r="AE26" s="34">
        <v>256870</v>
      </c>
      <c r="AF26" s="35">
        <v>314670</v>
      </c>
      <c r="AG26" s="33">
        <v>243380</v>
      </c>
      <c r="AH26" s="34">
        <v>268680</v>
      </c>
      <c r="AI26" s="35">
        <v>337630</v>
      </c>
      <c r="AJ26" s="33">
        <v>253360</v>
      </c>
      <c r="AK26" s="34">
        <v>283010</v>
      </c>
      <c r="AL26" s="35">
        <v>368450</v>
      </c>
      <c r="AM26" s="33">
        <v>262920</v>
      </c>
      <c r="AN26" s="34">
        <v>295720</v>
      </c>
      <c r="AO26" s="35">
        <v>405320</v>
      </c>
      <c r="AP26" s="37">
        <f>IF((ISERROR(AM26/$D26)),0,(AM26/$D26)*100)</f>
        <v>178.9362643345697</v>
      </c>
      <c r="AQ26" s="37">
        <f>IF((ISERROR(AN26/$D26)),0,(AN26/$D26)*100)</f>
        <v>201.25906012862828</v>
      </c>
      <c r="AR26" s="37">
        <f>IF((ISERROR(AO26/$D26)),0,(AO26/$D26)*100)</f>
        <v>275.84986558682408</v>
      </c>
    </row>
    <row r="27" spans="1:44" s="11" customFormat="1" ht="36" x14ac:dyDescent="0.3">
      <c r="A27" s="60" t="s">
        <v>32</v>
      </c>
      <c r="B27" s="61" t="s">
        <v>33</v>
      </c>
      <c r="C27" s="39">
        <v>109.65</v>
      </c>
      <c r="D27" s="40">
        <f>IF((ISERROR(D26/C26)),0,(D26/C26)*100)</f>
        <v>106.4900710247862</v>
      </c>
      <c r="E27" s="41">
        <f>IF((ISERROR(E26/D26)),0,(E26/D26)*100)</f>
        <v>107.11811345152617</v>
      </c>
      <c r="F27" s="42">
        <f>IF((ISERROR(F26/E26)),0,(F26/E26)*100)</f>
        <v>104.50525432989821</v>
      </c>
      <c r="G27" s="43">
        <f>IF((ISERROR(G26/E26)),0,(G26/E26)*100)</f>
        <v>105.34709074043482</v>
      </c>
      <c r="H27" s="41">
        <f>IF((ISERROR(H26/E26)),0,(H26/E26)*100)</f>
        <v>106.30011309198572</v>
      </c>
      <c r="I27" s="44">
        <f>IF((ISERROR(I26/F26)),0,(I26/F26)*100)</f>
        <v>104.71471562756483</v>
      </c>
      <c r="J27" s="43">
        <f>IF((ISERROR(J26/G26)),0,(J26/G26)*100)</f>
        <v>106.38200349797961</v>
      </c>
      <c r="K27" s="41">
        <f>IF((ISERROR(K26/H26)),0,(K26/H26)*100)</f>
        <v>107.99713107405415</v>
      </c>
      <c r="L27" s="44">
        <f t="shared" ref="L27" si="135">IF((ISERROR(L26/I26)),0,(L26/I26)*100)</f>
        <v>105.34138411518812</v>
      </c>
      <c r="M27" s="43">
        <f t="shared" ref="M27" si="136">IF((ISERROR(M26/J26)),0,(M26/J26)*100)</f>
        <v>107.84672774275477</v>
      </c>
      <c r="N27" s="41">
        <f t="shared" ref="N27" si="137">IF((ISERROR(N26/K26)),0,(N26/K26)*100)</f>
        <v>108.33471691847916</v>
      </c>
      <c r="O27" s="44">
        <f t="shared" ref="O27" si="138">IF((ISERROR(O26/L26)),0,(O26/L26)*100)</f>
        <v>104.80048500881833</v>
      </c>
      <c r="P27" s="43">
        <f t="shared" ref="P27" si="139">IF((ISERROR(P26/M26)),0,(P26/M26)*100)</f>
        <v>105.93325027729152</v>
      </c>
      <c r="Q27" s="41">
        <f t="shared" ref="Q27" si="140">IF((ISERROR(Q26/N26)),0,(Q26/N26)*100)</f>
        <v>108.48531289910601</v>
      </c>
      <c r="R27" s="44">
        <f t="shared" ref="R27" si="141">IF((ISERROR(R26/O26)),0,(R26/O26)*100)</f>
        <v>104.31238495924271</v>
      </c>
      <c r="S27" s="43">
        <f t="shared" ref="S27" si="142">IF((ISERROR(S26/P26)),0,(S26/P26)*100)</f>
        <v>104.67943628423977</v>
      </c>
      <c r="T27" s="41">
        <f t="shared" ref="T27" si="143">IF((ISERROR(T26/Q26)),0,(T26/Q26)*100)</f>
        <v>108.62215106423054</v>
      </c>
      <c r="U27" s="44">
        <f t="shared" ref="U27" si="144">IF((ISERROR(U26/R26)),0,(U26/R26)*100)</f>
        <v>104.4315603730779</v>
      </c>
      <c r="V27" s="43">
        <f t="shared" ref="V27" si="145">IF((ISERROR(V26/S26)),0,(V26/S26)*100)</f>
        <v>105.02962787390378</v>
      </c>
      <c r="W27" s="41">
        <f t="shared" ref="W27" si="146">IF((ISERROR(W26/T26)),0,(W26/T26)*100)</f>
        <v>108.52733342003728</v>
      </c>
      <c r="X27" s="44">
        <f t="shared" ref="X27" si="147">IF((ISERROR(X26/U26)),0,(X26/U26)*100)</f>
        <v>104.10833252872453</v>
      </c>
      <c r="Y27" s="43">
        <f t="shared" ref="Y27" si="148">IF((ISERROR(Y26/V26)),0,(Y26/V26)*100)</f>
        <v>105.14081964253475</v>
      </c>
      <c r="Z27" s="41">
        <f t="shared" ref="Z27" si="149">IF((ISERROR(Z26/W26)),0,(Z26/W26)*100)</f>
        <v>108.17687944395622</v>
      </c>
      <c r="AA27" s="44">
        <f t="shared" ref="AA27" si="150">IF((ISERROR(AA26/X26)),0,(AA26/X26)*100)</f>
        <v>104.26153489450498</v>
      </c>
      <c r="AB27" s="43">
        <f t="shared" ref="AB27" si="151">IF((ISERROR(AB26/Y26)),0,(AB26/Y26)*100)</f>
        <v>105.2929813264649</v>
      </c>
      <c r="AC27" s="41">
        <f t="shared" ref="AC27" si="152">IF((ISERROR(AC26/Z26)),0,(AC26/Z26)*100)</f>
        <v>107.02706694730624</v>
      </c>
      <c r="AD27" s="44">
        <f t="shared" ref="AD27" si="153">IF((ISERROR(AD26/AA26)),0,(AD26/AA26)*100)</f>
        <v>104.05621775484791</v>
      </c>
      <c r="AE27" s="43">
        <f t="shared" ref="AE27" si="154">IF((ISERROR(AE26/AB26)),0,(AE26/AB26)*100)</f>
        <v>104.72521200260927</v>
      </c>
      <c r="AF27" s="41">
        <f t="shared" ref="AF27" si="155">IF((ISERROR(AF26/AC26)),0,(AF26/AC26)*100)</f>
        <v>108.56679547336461</v>
      </c>
      <c r="AG27" s="44">
        <f t="shared" ref="AG27" si="156">IF((ISERROR(AG26/AD26)),0,(AG26/AD26)*100)</f>
        <v>104.02632928705762</v>
      </c>
      <c r="AH27" s="43">
        <f t="shared" ref="AH27" si="157">IF((ISERROR(AH26/AE26)),0,(AH26/AE26)*100)</f>
        <v>104.59765640207108</v>
      </c>
      <c r="AI27" s="41">
        <f t="shared" ref="AI27" si="158">IF((ISERROR(AI26/AF26)),0,(AI26/AF26)*100)</f>
        <v>107.29653287571107</v>
      </c>
      <c r="AJ27" s="44">
        <f t="shared" ref="AJ27" si="159">IF((ISERROR(AJ26/AG26)),0,(AJ26/AG26)*100)</f>
        <v>104.10058344974938</v>
      </c>
      <c r="AK27" s="43">
        <f t="shared" ref="AK27" si="160">IF((ISERROR(AK26/AH26)),0,(AK26/AH26)*100)</f>
        <v>105.33348220931964</v>
      </c>
      <c r="AL27" s="41">
        <f t="shared" ref="AL27" si="161">IF((ISERROR(AL26/AI26)),0,(AL26/AI26)*100)</f>
        <v>109.12833575215473</v>
      </c>
      <c r="AM27" s="44">
        <f t="shared" ref="AM27" si="162">IF((ISERROR(AM26/AJ26)),0,(AM26/AJ26)*100)</f>
        <v>103.7732870224187</v>
      </c>
      <c r="AN27" s="43">
        <f t="shared" ref="AN27" si="163">IF((ISERROR(AN26/AK26)),0,(AN26/AK26)*100)</f>
        <v>104.49100738489805</v>
      </c>
      <c r="AO27" s="41">
        <f t="shared" ref="AO27" si="164">IF((ISERROR(AO26/AL26)),0,(AO26/AL26)*100)</f>
        <v>110.00678518116433</v>
      </c>
      <c r="AP27" s="62"/>
      <c r="AQ27" s="63"/>
      <c r="AR27" s="63"/>
    </row>
    <row r="28" spans="1:44" s="11" customFormat="1" ht="27.75" customHeight="1" x14ac:dyDescent="0.3">
      <c r="A28" s="60" t="s">
        <v>34</v>
      </c>
      <c r="B28" s="61" t="s">
        <v>28</v>
      </c>
      <c r="C28" s="39">
        <v>107.6</v>
      </c>
      <c r="D28" s="75">
        <v>104.4</v>
      </c>
      <c r="E28" s="76">
        <v>106.8</v>
      </c>
      <c r="F28" s="77">
        <v>104.4</v>
      </c>
      <c r="G28" s="78">
        <v>104.3</v>
      </c>
      <c r="H28" s="79">
        <v>104.2</v>
      </c>
      <c r="I28" s="80">
        <v>104.4</v>
      </c>
      <c r="J28" s="78">
        <v>104.3</v>
      </c>
      <c r="K28" s="79">
        <v>104.2</v>
      </c>
      <c r="L28" s="80">
        <v>104.3</v>
      </c>
      <c r="M28" s="78">
        <v>104.2</v>
      </c>
      <c r="N28" s="79">
        <v>104.1</v>
      </c>
      <c r="O28" s="80">
        <v>104.2</v>
      </c>
      <c r="P28" s="78">
        <v>104.1</v>
      </c>
      <c r="Q28" s="79">
        <v>104</v>
      </c>
      <c r="R28" s="80">
        <v>104.1</v>
      </c>
      <c r="S28" s="78">
        <v>104</v>
      </c>
      <c r="T28" s="79">
        <v>103.9</v>
      </c>
      <c r="U28" s="80">
        <v>104</v>
      </c>
      <c r="V28" s="78">
        <v>103.9</v>
      </c>
      <c r="W28" s="79">
        <v>103.8</v>
      </c>
      <c r="X28" s="80">
        <v>104</v>
      </c>
      <c r="Y28" s="78">
        <v>103.9</v>
      </c>
      <c r="Z28" s="79">
        <v>103.8</v>
      </c>
      <c r="AA28" s="80">
        <v>103.9</v>
      </c>
      <c r="AB28" s="78">
        <v>103.8</v>
      </c>
      <c r="AC28" s="79">
        <v>103.7</v>
      </c>
      <c r="AD28" s="80">
        <v>103.8</v>
      </c>
      <c r="AE28" s="78">
        <v>103.7</v>
      </c>
      <c r="AF28" s="79">
        <v>103.6</v>
      </c>
      <c r="AG28" s="80">
        <v>103.8</v>
      </c>
      <c r="AH28" s="78">
        <v>103.7</v>
      </c>
      <c r="AI28" s="79">
        <v>103.6</v>
      </c>
      <c r="AJ28" s="80">
        <v>103.7</v>
      </c>
      <c r="AK28" s="78">
        <v>103.6</v>
      </c>
      <c r="AL28" s="79">
        <v>103.5</v>
      </c>
      <c r="AM28" s="80">
        <v>103.6</v>
      </c>
      <c r="AN28" s="78">
        <v>103.5</v>
      </c>
      <c r="AO28" s="79">
        <v>103.4</v>
      </c>
      <c r="AP28" s="67">
        <f t="shared" ref="AP28:AP29" si="165">$E28*F28*I28*L28*O28*R28*U28*X28*AA28*AD28*AG28*AJ28*AM28/1E+24</f>
        <v>171.3130518605272</v>
      </c>
      <c r="AQ28" s="67">
        <f t="shared" ref="AQ28" si="166">$E28*G28*J28*M28*P28*S28*V28*Y28*AB28*AE28*AH28*AK28*AN28/1E+24</f>
        <v>169.34708440136595</v>
      </c>
      <c r="AR28" s="67">
        <f t="shared" ref="AR28" si="167">$E28*H28*K28*N28*Q28*T28*W28*Z28*AC28*AF28*AI28*AL28*AO28/1E+24</f>
        <v>167.4018178481879</v>
      </c>
    </row>
    <row r="29" spans="1:44" ht="36" x14ac:dyDescent="0.3">
      <c r="A29" s="60" t="s">
        <v>35</v>
      </c>
      <c r="B29" s="47" t="s">
        <v>36</v>
      </c>
      <c r="C29" s="68">
        <v>101.9</v>
      </c>
      <c r="D29" s="69">
        <f>IF(ISERROR(((D26/C26)/(D28/100))*100),0,(((D26/C26)/(D28/100))*100))</f>
        <v>102.00198374021667</v>
      </c>
      <c r="E29" s="70">
        <f>IF(ISERROR(((E26/D26)/(E28/100))*100),0,(((E26/D26)/(E28/100))*100))</f>
        <v>100.29785903700952</v>
      </c>
      <c r="F29" s="58">
        <f>IF(ISERROR(((F26/E26)/(F28/100))*100),0,(((F26/E26)/(F28/100))*100))</f>
        <v>100.10081832365729</v>
      </c>
      <c r="G29" s="59">
        <f>IF(ISERROR(((G26/E26)/(G28/100))*100),0,(((G26/E26)/(G28/100))*100))</f>
        <v>101.00392209054154</v>
      </c>
      <c r="H29" s="57">
        <f>IF(ISERROR(((H26/E26)/(H28/100))*100),0,(((H26/E26)/(H28/100))*100))</f>
        <v>102.01546361994791</v>
      </c>
      <c r="I29" s="55">
        <f>IF(ISERROR(((I26/F26)/(I28/100))*100),0,(((I26/F26)/(I28/100))*100))</f>
        <v>100.30145175054102</v>
      </c>
      <c r="J29" s="59">
        <f>IF(ISERROR(((J26/G26)/(J28/100))*100),0,(((J26/G26)/(J28/100))*100))</f>
        <v>101.99616826268421</v>
      </c>
      <c r="K29" s="57">
        <f>IF(ISERROR(((K26/H26)/(K28/100))*100),0,(((K26/H26)/(K28/100))*100))</f>
        <v>103.64407972557981</v>
      </c>
      <c r="L29" s="55">
        <f t="shared" ref="L29" si="168">IF(ISERROR(((L26/I26)/(L28/100))*100),0,(((L26/I26)/(L28/100))*100))</f>
        <v>100.99845073364153</v>
      </c>
      <c r="M29" s="59">
        <f t="shared" ref="M29" si="169">IF(ISERROR(((M26/J26)/(M28/100))*100),0,(((M26/J26)/(M28/100))*100))</f>
        <v>103.49973871665523</v>
      </c>
      <c r="N29" s="57">
        <f t="shared" ref="N29" si="170">IF(ISERROR(((N26/K26)/(N28/100))*100),0,(((N26/K26)/(N28/100))*100))</f>
        <v>104.06793171803955</v>
      </c>
      <c r="O29" s="55">
        <f t="shared" ref="O29" si="171">IF(ISERROR(((O26/L26)/(O28/100))*100),0,(((O26/L26)/(O28/100))*100))</f>
        <v>100.57628119848208</v>
      </c>
      <c r="P29" s="59">
        <f t="shared" ref="P29" si="172">IF(ISERROR(((P26/M26)/(P28/100))*100),0,(((P26/M26)/(P28/100))*100))</f>
        <v>101.76104733649522</v>
      </c>
      <c r="Q29" s="57">
        <f t="shared" ref="Q29" si="173">IF(ISERROR(((Q26/N26)/(Q28/100))*100),0,(((Q26/N26)/(Q28/100))*100))</f>
        <v>104.31280086452502</v>
      </c>
      <c r="R29" s="55">
        <f t="shared" ref="R29" si="174">IF(ISERROR(((R26/O26)/(R28/100))*100),0,(((R26/O26)/(R28/100))*100))</f>
        <v>100.20402013375862</v>
      </c>
      <c r="S29" s="59">
        <f t="shared" ref="S29" si="175">IF(ISERROR(((S26/P26)/(S28/100))*100),0,(((S26/P26)/(S28/100))*100))</f>
        <v>100.65330411946132</v>
      </c>
      <c r="T29" s="57">
        <f t="shared" ref="T29" si="176">IF(ISERROR(((T26/Q26)/(T28/100))*100),0,(((T26/Q26)/(T28/100))*100))</f>
        <v>104.54489996557317</v>
      </c>
      <c r="U29" s="55">
        <f t="shared" ref="U29" si="177">IF(ISERROR(((U26/R26)/(U28/100))*100),0,(((U26/R26)/(U28/100))*100))</f>
        <v>100.41496189719028</v>
      </c>
      <c r="V29" s="59">
        <f t="shared" ref="V29" si="178">IF(ISERROR(((V26/S26)/(V28/100))*100),0,(((V26/S26)/(V28/100))*100))</f>
        <v>101.08722605765522</v>
      </c>
      <c r="W29" s="57">
        <f t="shared" ref="W29" si="179">IF(ISERROR(((W26/T26)/(W28/100))*100),0,(((W26/T26)/(W28/100))*100))</f>
        <v>104.55427111756963</v>
      </c>
      <c r="X29" s="55">
        <f t="shared" ref="X29" si="180">IF(ISERROR(((X26/U26)/(X28/100))*100),0,(((X26/U26)/(X28/100))*100))</f>
        <v>100.10416589300435</v>
      </c>
      <c r="Y29" s="59">
        <f t="shared" ref="Y29" si="181">IF(ISERROR(((Y26/V26)/(Y28/100))*100),0,(((Y26/V26)/(Y28/100))*100))</f>
        <v>101.1942441217851</v>
      </c>
      <c r="Z29" s="57">
        <f t="shared" ref="Z29" si="182">IF(ISERROR(((Z26/W26)/(Z28/100))*100),0,(((Z26/W26)/(Z28/100))*100))</f>
        <v>104.21664686315629</v>
      </c>
      <c r="AA29" s="55">
        <f t="shared" ref="AA29" si="183">IF(ISERROR(((AA26/X26)/(AA28/100))*100),0,(((AA26/X26)/(AA28/100))*100))</f>
        <v>100.34796428730026</v>
      </c>
      <c r="AB29" s="59">
        <f t="shared" ref="AB29" si="184">IF(ISERROR(((AB26/Y26)/(AB28/100))*100),0,(((AB26/Y26)/(AB28/100))*100))</f>
        <v>101.43832497732647</v>
      </c>
      <c r="AC29" s="57">
        <f t="shared" ref="AC29" si="185">IF(ISERROR(((AC26/Z26)/(AC28/100))*100),0,(((AC26/Z26)/(AC28/100))*100))</f>
        <v>103.2083577119636</v>
      </c>
      <c r="AD29" s="55">
        <f t="shared" ref="AD29" si="186">IF(ISERROR(((AD26/AA26)/(AD28/100))*100),0,(((AD26/AA26)/(AD28/100))*100))</f>
        <v>100.24683791411167</v>
      </c>
      <c r="AE29" s="59">
        <f t="shared" ref="AE29" si="187">IF(ISERROR(((AE26/AB26)/(AE28/100))*100),0,(((AE26/AB26)/(AE28/100))*100))</f>
        <v>100.98863259653739</v>
      </c>
      <c r="AF29" s="57">
        <f t="shared" ref="AF29" si="188">IF(ISERROR(((AF26/AC26)/(AF28/100))*100),0,(((AF26/AC26)/(AF28/100))*100))</f>
        <v>104.79420412486931</v>
      </c>
      <c r="AG29" s="55">
        <f t="shared" ref="AG29" si="189">IF(ISERROR(((AG26/AD26)/(AG28/100))*100),0,(((AG26/AD26)/(AG28/100))*100))</f>
        <v>100.21804362914992</v>
      </c>
      <c r="AH29" s="59">
        <f t="shared" ref="AH29" si="190">IF(ISERROR(((AH26/AE26)/(AH28/100))*100),0,(((AH26/AE26)/(AH28/100))*100))</f>
        <v>100.8656281601457</v>
      </c>
      <c r="AI29" s="57">
        <f t="shared" ref="AI29" si="191">IF(ISERROR(((AI26/AF26)/(AI28/100))*100),0,(((AI26/AF26)/(AI28/100))*100))</f>
        <v>103.56808192636203</v>
      </c>
      <c r="AJ29" s="55">
        <f t="shared" ref="AJ29" si="192">IF(ISERROR(((AJ26/AG26)/(AJ28/100))*100),0,(((AJ26/AG26)/(AJ28/100))*100))</f>
        <v>100.38629069406883</v>
      </c>
      <c r="AK29" s="59">
        <f t="shared" ref="AK29" si="193">IF(ISERROR(((AK26/AH26)/(AK28/100))*100),0,(((AK26/AH26)/(AK28/100))*100))</f>
        <v>101.67324537579117</v>
      </c>
      <c r="AL29" s="57">
        <f t="shared" ref="AL29" si="194">IF(ISERROR(((AL26/AI26)/(AL28/100))*100),0,(((AL26/AI26)/(AL28/100))*100))</f>
        <v>105.43800555763742</v>
      </c>
      <c r="AM29" s="55">
        <f t="shared" ref="AM29" si="195">IF(ISERROR(((AM26/AJ26)/(AM28/100))*100),0,(((AM26/AJ26)/(AM28/100))*100))</f>
        <v>100.16726546565511</v>
      </c>
      <c r="AN29" s="59">
        <f t="shared" ref="AN29" si="196">IF(ISERROR(((AN26/AK26)/(AN28/100))*100),0,(((AN26/AK26)/(AN28/100))*100))</f>
        <v>100.95749505787252</v>
      </c>
      <c r="AO29" s="57">
        <f t="shared" ref="AO29" si="197">IF(ISERROR(((AO26/AL26)/(AO28/100))*100),0,(((AO26/AL26)/(AO28/100))*100))</f>
        <v>106.38954079416281</v>
      </c>
      <c r="AP29" s="67">
        <f t="shared" si="165"/>
        <v>104.44987255276313</v>
      </c>
      <c r="AQ29" s="67">
        <f>$E29*G29*J29*M29*P29*S29*V29*Y29*AB29*AE29*AH29*AK29*AN29/1E+24</f>
        <v>118.8441246804275</v>
      </c>
      <c r="AR29" s="67">
        <f>$E29*H29*K29*N29*Q29*T29*W29*Z29*AC29*AF29*AI29*AL29*AO29/1E+24</f>
        <v>164.78307651174055</v>
      </c>
    </row>
    <row r="30" spans="1:44" ht="51" customHeight="1" x14ac:dyDescent="0.3">
      <c r="A30" s="54" t="s">
        <v>41</v>
      </c>
      <c r="B30" s="47" t="s">
        <v>31</v>
      </c>
      <c r="C30" s="33">
        <v>108370</v>
      </c>
      <c r="D30" s="34">
        <v>116210</v>
      </c>
      <c r="E30" s="35">
        <v>120833</v>
      </c>
      <c r="F30" s="36">
        <v>126260</v>
      </c>
      <c r="G30" s="34">
        <v>126460</v>
      </c>
      <c r="H30" s="35">
        <v>130520</v>
      </c>
      <c r="I30" s="33">
        <v>131735</v>
      </c>
      <c r="J30" s="34">
        <v>131890</v>
      </c>
      <c r="K30" s="35">
        <v>139780</v>
      </c>
      <c r="L30" s="33">
        <v>137415</v>
      </c>
      <c r="M30" s="34">
        <v>138130</v>
      </c>
      <c r="N30" s="35">
        <v>150140</v>
      </c>
      <c r="O30" s="33">
        <v>143510</v>
      </c>
      <c r="P30" s="34">
        <v>144530</v>
      </c>
      <c r="Q30" s="35">
        <v>160750</v>
      </c>
      <c r="R30" s="33">
        <v>149710</v>
      </c>
      <c r="S30" s="34">
        <v>151860</v>
      </c>
      <c r="T30" s="35">
        <v>172460</v>
      </c>
      <c r="U30" s="33">
        <v>156150</v>
      </c>
      <c r="V30" s="34">
        <v>159660</v>
      </c>
      <c r="W30" s="35">
        <v>185320</v>
      </c>
      <c r="X30" s="33">
        <v>162550</v>
      </c>
      <c r="Y30" s="34">
        <v>167750</v>
      </c>
      <c r="Z30" s="35">
        <v>198545</v>
      </c>
      <c r="AA30" s="33">
        <v>169520</v>
      </c>
      <c r="AB30" s="34">
        <v>175720</v>
      </c>
      <c r="AC30" s="35">
        <v>212635</v>
      </c>
      <c r="AD30" s="33">
        <v>176800</v>
      </c>
      <c r="AE30" s="34">
        <v>184750</v>
      </c>
      <c r="AF30" s="35">
        <v>230270</v>
      </c>
      <c r="AG30" s="33">
        <v>183880</v>
      </c>
      <c r="AH30" s="34">
        <v>193140</v>
      </c>
      <c r="AI30" s="35">
        <v>248910</v>
      </c>
      <c r="AJ30" s="33">
        <v>191360</v>
      </c>
      <c r="AK30" s="34">
        <v>202960</v>
      </c>
      <c r="AL30" s="35">
        <v>269318</v>
      </c>
      <c r="AM30" s="33">
        <v>199680</v>
      </c>
      <c r="AN30" s="34">
        <v>213230</v>
      </c>
      <c r="AO30" s="35">
        <v>294290</v>
      </c>
      <c r="AP30" s="37">
        <f>IF((ISERROR(AM30/$D30)),0,(AM30/$D30)*100)</f>
        <v>171.8268651579038</v>
      </c>
      <c r="AQ30" s="37">
        <f>IF((ISERROR(AN30/$D30)),0,(AN30/$D30)*100)</f>
        <v>183.48679115394543</v>
      </c>
      <c r="AR30" s="37">
        <f>IF((ISERROR(AO30/$D30)),0,(AO30/$D30)*100)</f>
        <v>253.2398244557267</v>
      </c>
    </row>
    <row r="31" spans="1:44" s="11" customFormat="1" ht="36" x14ac:dyDescent="0.3">
      <c r="A31" s="60" t="s">
        <v>32</v>
      </c>
      <c r="B31" s="61" t="s">
        <v>33</v>
      </c>
      <c r="C31" s="39">
        <v>101.27</v>
      </c>
      <c r="D31" s="40">
        <f>IF((ISERROR(D30/C30)),0,(D30/C30)*100)</f>
        <v>107.23447448555874</v>
      </c>
      <c r="E31" s="41">
        <f>IF((ISERROR(E30/D30)),0,(E30/D30)*100)</f>
        <v>103.97814301695207</v>
      </c>
      <c r="F31" s="42">
        <f>IF((ISERROR(F30/E30)),0,(F30/E30)*100)</f>
        <v>104.49132273468339</v>
      </c>
      <c r="G31" s="43">
        <f>IF((ISERROR(G30/E30)),0,(G30/E30)*100)</f>
        <v>104.65684043266326</v>
      </c>
      <c r="H31" s="41">
        <f>IF((ISERROR(H30/E30)),0,(H30/E30)*100)</f>
        <v>108.01684970165435</v>
      </c>
      <c r="I31" s="44">
        <f>IF((ISERROR(I30/F30)),0,(I30/F30)*100)</f>
        <v>104.33629019483605</v>
      </c>
      <c r="J31" s="43">
        <f>IF((ISERROR(J30/G30)),0,(J30/G30)*100)</f>
        <v>104.29384785702989</v>
      </c>
      <c r="K31" s="41">
        <f>IF((ISERROR(K30/H30)),0,(K30/H30)*100)</f>
        <v>107.0946981305547</v>
      </c>
      <c r="L31" s="44">
        <f t="shared" ref="L31" si="198">IF((ISERROR(L30/I30)),0,(L30/I30)*100)</f>
        <v>104.31168634000076</v>
      </c>
      <c r="M31" s="43">
        <f t="shared" ref="M31" si="199">IF((ISERROR(M30/J30)),0,(M30/J30)*100)</f>
        <v>104.73121540677836</v>
      </c>
      <c r="N31" s="41">
        <f t="shared" ref="N31" si="200">IF((ISERROR(N30/K30)),0,(N30/K30)*100)</f>
        <v>107.41164687365861</v>
      </c>
      <c r="O31" s="44">
        <f t="shared" ref="O31" si="201">IF((ISERROR(O30/L30)),0,(O30/L30)*100)</f>
        <v>104.43546919914128</v>
      </c>
      <c r="P31" s="43">
        <f t="shared" ref="P31" si="202">IF((ISERROR(P30/M30)),0,(P30/M30)*100)</f>
        <v>104.63331644103381</v>
      </c>
      <c r="Q31" s="41">
        <f t="shared" ref="Q31" si="203">IF((ISERROR(Q30/N30)),0,(Q30/N30)*100)</f>
        <v>107.0667377114693</v>
      </c>
      <c r="R31" s="44">
        <f t="shared" ref="R31" si="204">IF((ISERROR(R30/O30)),0,(R30/O30)*100)</f>
        <v>104.32025642812349</v>
      </c>
      <c r="S31" s="43">
        <f t="shared" ref="S31" si="205">IF((ISERROR(S30/P30)),0,(S30/P30)*100)</f>
        <v>105.07161143015291</v>
      </c>
      <c r="T31" s="41">
        <f>IF((ISERROR(T30/Q30)),0,(T30/Q30)*100)</f>
        <v>107.2846034214619</v>
      </c>
      <c r="U31" s="44">
        <f t="shared" ref="U31" si="206">IF((ISERROR(U30/R30)),0,(U30/R30)*100)</f>
        <v>104.30164985638901</v>
      </c>
      <c r="V31" s="43">
        <f t="shared" ref="V31" si="207">IF((ISERROR(V30/S30)),0,(V30/S30)*100)</f>
        <v>105.13630975898853</v>
      </c>
      <c r="W31" s="41">
        <f t="shared" ref="W31" si="208">IF((ISERROR(W30/T30)),0,(W30/T30)*100)</f>
        <v>107.45680157717732</v>
      </c>
      <c r="X31" s="44">
        <f t="shared" ref="X31" si="209">IF((ISERROR(X30/U30)),0,(X30/U30)*100)</f>
        <v>104.09862311879603</v>
      </c>
      <c r="Y31" s="43">
        <f t="shared" ref="Y31" si="210">IF((ISERROR(Y30/V30)),0,(Y30/V30)*100)</f>
        <v>105.06701741200051</v>
      </c>
      <c r="Z31" s="41">
        <f t="shared" ref="Z31" si="211">IF((ISERROR(Z30/W30)),0,(Z30/W30)*100)</f>
        <v>107.13630477012734</v>
      </c>
      <c r="AA31" s="44">
        <f t="shared" ref="AA31" si="212">IF((ISERROR(AA30/X30)),0,(AA30/X30)*100)</f>
        <v>104.28791141187328</v>
      </c>
      <c r="AB31" s="43">
        <f t="shared" ref="AB31" si="213">IF((ISERROR(AB30/Y30)),0,(AB30/Y30)*100)</f>
        <v>104.7511177347243</v>
      </c>
      <c r="AC31" s="41">
        <f t="shared" ref="AC31" si="214">IF((ISERROR(AC30/Z30)),0,(AC30/Z30)*100)</f>
        <v>107.09662796847061</v>
      </c>
      <c r="AD31" s="44">
        <f t="shared" ref="AD31" si="215">IF((ISERROR(AD30/AA30)),0,(AD30/AA30)*100)</f>
        <v>104.29447852760735</v>
      </c>
      <c r="AE31" s="43">
        <f t="shared" ref="AE31" si="216">IF((ISERROR(AE30/AB30)),0,(AE30/AB30)*100)</f>
        <v>105.13885727293422</v>
      </c>
      <c r="AF31" s="41">
        <f t="shared" ref="AF31" si="217">IF((ISERROR(AF30/AC30)),0,(AF30/AC30)*100)</f>
        <v>108.29355468290733</v>
      </c>
      <c r="AG31" s="44">
        <f t="shared" ref="AG31" si="218">IF((ISERROR(AG30/AD30)),0,(AG30/AD30)*100)</f>
        <v>104.00452488687783</v>
      </c>
      <c r="AH31" s="43">
        <f t="shared" ref="AH31" si="219">IF((ISERROR(AH30/AE30)),0,(AH30/AE30)*100)</f>
        <v>104.54127198917456</v>
      </c>
      <c r="AI31" s="41">
        <f t="shared" ref="AI31" si="220">IF((ISERROR(AI30/AF30)),0,(AI30/AF30)*100)</f>
        <v>108.09484518174317</v>
      </c>
      <c r="AJ31" s="44">
        <f t="shared" ref="AJ31" si="221">IF((ISERROR(AJ30/AG30)),0,(AJ30/AG30)*100)</f>
        <v>104.06787035022842</v>
      </c>
      <c r="AK31" s="43">
        <f t="shared" ref="AK31" si="222">IF((ISERROR(AK30/AH30)),0,(AK30/AH30)*100)</f>
        <v>105.08439473956714</v>
      </c>
      <c r="AL31" s="41">
        <f t="shared" ref="AL31" si="223">IF((ISERROR(AL30/AI30)),0,(AL30/AI30)*100)</f>
        <v>108.1989474107107</v>
      </c>
      <c r="AM31" s="44">
        <f t="shared" ref="AM31" si="224">IF((ISERROR(AM30/AJ30)),0,(AM30/AJ30)*100)</f>
        <v>104.34782608695652</v>
      </c>
      <c r="AN31" s="43">
        <f t="shared" ref="AN31" si="225">IF((ISERROR(AN30/AK30)),0,(AN30/AK30)*100)</f>
        <v>105.0601103665747</v>
      </c>
      <c r="AO31" s="41">
        <f t="shared" ref="AO31" si="226">IF((ISERROR(AO30/AL30)),0,(AO30/AL30)*100)</f>
        <v>109.27231005725572</v>
      </c>
      <c r="AP31" s="62"/>
      <c r="AQ31" s="63"/>
      <c r="AR31" s="63"/>
    </row>
    <row r="32" spans="1:44" s="11" customFormat="1" ht="28.5" customHeight="1" x14ac:dyDescent="0.3">
      <c r="A32" s="60" t="s">
        <v>34</v>
      </c>
      <c r="B32" s="61" t="s">
        <v>28</v>
      </c>
      <c r="C32" s="39">
        <v>102.5</v>
      </c>
      <c r="D32" s="75">
        <v>108.1</v>
      </c>
      <c r="E32" s="76">
        <v>104.5</v>
      </c>
      <c r="F32" s="77">
        <v>104.7</v>
      </c>
      <c r="G32" s="78">
        <v>104.6</v>
      </c>
      <c r="H32" s="79">
        <v>104.5</v>
      </c>
      <c r="I32" s="80">
        <v>104.3</v>
      </c>
      <c r="J32" s="78">
        <v>104.2</v>
      </c>
      <c r="K32" s="79">
        <v>104.1</v>
      </c>
      <c r="L32" s="80">
        <v>104.2</v>
      </c>
      <c r="M32" s="78">
        <v>104.1</v>
      </c>
      <c r="N32" s="79">
        <v>104</v>
      </c>
      <c r="O32" s="80">
        <v>104.2</v>
      </c>
      <c r="P32" s="78">
        <v>104.1</v>
      </c>
      <c r="Q32" s="79">
        <v>104</v>
      </c>
      <c r="R32" s="80">
        <v>104.1</v>
      </c>
      <c r="S32" s="78">
        <v>104</v>
      </c>
      <c r="T32" s="79">
        <v>103.9</v>
      </c>
      <c r="U32" s="80">
        <v>104.1</v>
      </c>
      <c r="V32" s="78">
        <v>104</v>
      </c>
      <c r="W32" s="79">
        <v>103.9</v>
      </c>
      <c r="X32" s="80">
        <v>104</v>
      </c>
      <c r="Y32" s="78">
        <v>103.9</v>
      </c>
      <c r="Z32" s="79">
        <v>103.8</v>
      </c>
      <c r="AA32" s="80">
        <v>104</v>
      </c>
      <c r="AB32" s="78">
        <v>103.9</v>
      </c>
      <c r="AC32" s="79">
        <v>103.8</v>
      </c>
      <c r="AD32" s="80">
        <v>103.9</v>
      </c>
      <c r="AE32" s="78">
        <v>103.8</v>
      </c>
      <c r="AF32" s="79">
        <v>103.7</v>
      </c>
      <c r="AG32" s="80">
        <v>103.9</v>
      </c>
      <c r="AH32" s="78">
        <v>103.8</v>
      </c>
      <c r="AI32" s="79">
        <v>103.7</v>
      </c>
      <c r="AJ32" s="80">
        <v>103.8</v>
      </c>
      <c r="AK32" s="78">
        <v>103.7</v>
      </c>
      <c r="AL32" s="79">
        <v>103.6</v>
      </c>
      <c r="AM32" s="80">
        <v>103.7</v>
      </c>
      <c r="AN32" s="78">
        <v>103.6</v>
      </c>
      <c r="AO32" s="79">
        <v>103.5</v>
      </c>
      <c r="AP32" s="67">
        <f t="shared" ref="AP32:AP33" si="227">$E32*F32*I32*L32*O32*R32*U32*X32*AA32*AD32*AG32*AJ32*AM32/1E+24</f>
        <v>168.75554859444259</v>
      </c>
      <c r="AQ32" s="67">
        <f t="shared" ref="AQ32:AQ33" si="228">$E32*G32*J32*M32*P32*S32*V32*Y32*AB32*AE32*AH32*AK32*AN32/1E+24</f>
        <v>166.82001100074316</v>
      </c>
      <c r="AR32" s="67">
        <f t="shared" ref="AR32:AR33" si="229">$E32*H32*K32*N32*Q32*T32*W32*Z32*AC32*AF32*AI32*AL32*AO32/1E+24</f>
        <v>164.90484251897152</v>
      </c>
    </row>
    <row r="33" spans="1:44" ht="36" x14ac:dyDescent="0.3">
      <c r="A33" s="60" t="s">
        <v>35</v>
      </c>
      <c r="B33" s="47" t="s">
        <v>36</v>
      </c>
      <c r="C33" s="68">
        <v>98.8</v>
      </c>
      <c r="D33" s="69">
        <f>IF(ISERROR(((D30/C30)/(D32/100))*100),0,(((D30/C30)/(D32/100))*100))</f>
        <v>99.199328848805507</v>
      </c>
      <c r="E33" s="70">
        <f>IF(ISERROR(((E30/D30)/(E32/100))*100),0,(((E30/D30)/(E32/100))*100))</f>
        <v>99.500615327226868</v>
      </c>
      <c r="F33" s="58">
        <f>IF(ISERROR(((F30/E30)/(F32/100))*100),0,(((F30/E30)/(F32/100))*100))</f>
        <v>99.80069029100612</v>
      </c>
      <c r="G33" s="59">
        <f>IF(ISERROR(((G30/E30)/(G32/100))*100),0,(((G30/E30)/(G32/100))*100))</f>
        <v>100.05434075780425</v>
      </c>
      <c r="H33" s="57">
        <f>IF(ISERROR(((H30/E30)/(H32/100))*100),0,(((H30/E30)/(H32/100))*100))</f>
        <v>103.36540641306638</v>
      </c>
      <c r="I33" s="55">
        <f>IF(ISERROR(((I30/F30)/(I32/100))*100),0,(((I30/F30)/(I32/100))*100))</f>
        <v>100.03479405065778</v>
      </c>
      <c r="J33" s="59">
        <f>IF(ISERROR(((J30/G30)/(J32/100))*100),0,(((J30/G30)/(J32/100))*100))</f>
        <v>100.09006512190967</v>
      </c>
      <c r="K33" s="57">
        <f>IF(ISERROR(((K30/H30)/(K32/100))*100),0,(((K30/H30)/(K32/100))*100))</f>
        <v>102.87675132618128</v>
      </c>
      <c r="L33" s="55">
        <f t="shared" ref="L33" si="230">IF(ISERROR(((L30/I30)/(L32/100))*100),0,(((L30/I30)/(L32/100))*100))</f>
        <v>100.10718458733278</v>
      </c>
      <c r="M33" s="59">
        <f t="shared" ref="M33" si="231">IF(ISERROR(((M30/J30)/(M32/100))*100),0,(((M30/J30)/(M32/100))*100))</f>
        <v>100.60635485761611</v>
      </c>
      <c r="N33" s="57">
        <f t="shared" ref="N33" si="232">IF(ISERROR(((N30/K30)/(N32/100))*100),0,(((N30/K30)/(N32/100))*100))</f>
        <v>103.28042968621018</v>
      </c>
      <c r="O33" s="55">
        <f t="shared" ref="O33" si="233">IF(ISERROR(((O30/L30)/(O32/100))*100),0,(((O30/L30)/(O32/100))*100))</f>
        <v>100.22597811817782</v>
      </c>
      <c r="P33" s="59">
        <f t="shared" ref="P33" si="234">IF(ISERROR(((P30/M30)/(P32/100))*100),0,(((P30/M30)/(P32/100))*100))</f>
        <v>100.5123116628567</v>
      </c>
      <c r="Q33" s="57">
        <f t="shared" ref="Q33" si="235">IF(ISERROR(((Q30/N30)/(Q32/100))*100),0,(((Q30/N30)/(Q32/100))*100))</f>
        <v>102.94878626102818</v>
      </c>
      <c r="R33" s="55">
        <f t="shared" ref="R33" si="236">IF(ISERROR(((R30/O30)/(R32/100))*100),0,(((R30/O30)/(R32/100))*100))</f>
        <v>100.2115815832118</v>
      </c>
      <c r="S33" s="59">
        <f t="shared" ref="S33" si="237">IF(ISERROR(((S30/P30)/(S32/100))*100),0,(((S30/P30)/(S32/100))*100))</f>
        <v>101.03039560591627</v>
      </c>
      <c r="T33" s="57">
        <f t="shared" ref="T33" si="238">IF(ISERROR(((T30/Q30)/(T32/100))*100),0,(((T30/Q30)/(T32/100))*100))</f>
        <v>103.25755863470825</v>
      </c>
      <c r="U33" s="55">
        <f t="shared" ref="U33" si="239">IF(ISERROR(((U30/R30)/(U32/100))*100),0,(((U30/R30)/(U32/100))*100))</f>
        <v>100.19370783514796</v>
      </c>
      <c r="V33" s="59">
        <f t="shared" ref="V33" si="240">IF(ISERROR(((V30/S30)/(V32/100))*100),0,(((V30/S30)/(V32/100))*100))</f>
        <v>101.09260553748898</v>
      </c>
      <c r="W33" s="57">
        <f t="shared" ref="W33" si="241">IF(ISERROR(((W30/T30)/(W32/100))*100),0,(((W30/T30)/(W32/100))*100))</f>
        <v>103.42329314454024</v>
      </c>
      <c r="X33" s="55">
        <f t="shared" ref="X33" si="242">IF(ISERROR(((X30/U30)/(X32/100))*100),0,(((X30/U30)/(X32/100))*100))</f>
        <v>100.09482992191924</v>
      </c>
      <c r="Y33" s="59">
        <f t="shared" ref="Y33" si="243">IF(ISERROR(((Y30/V30)/(Y32/100))*100),0,(((Y30/V30)/(Y32/100))*100))</f>
        <v>101.12321213859528</v>
      </c>
      <c r="Z33" s="57">
        <f t="shared" ref="Z33" si="244">IF(ISERROR(((Z30/W30)/(Z32/100))*100),0,(((Z30/W30)/(Z32/100))*100))</f>
        <v>103.21416644520937</v>
      </c>
      <c r="AA33" s="55">
        <f t="shared" ref="AA33" si="245">IF(ISERROR(((AA30/X30)/(AA32/100))*100),0,(((AA30/X30)/(AA32/100))*100))</f>
        <v>100.27683789603199</v>
      </c>
      <c r="AB33" s="59">
        <f t="shared" ref="AB33" si="246">IF(ISERROR(((AB30/Y30)/(AB32/100))*100),0,(((AB30/Y30)/(AB32/100))*100))</f>
        <v>100.81917010079333</v>
      </c>
      <c r="AC33" s="57">
        <f t="shared" ref="AC33" si="247">IF(ISERROR(((AC30/Z30)/(AC32/100))*100),0,(((AC30/Z30)/(AC32/100))*100))</f>
        <v>103.17594216615666</v>
      </c>
      <c r="AD33" s="55">
        <f t="shared" ref="AD33" si="248">IF(ISERROR(((AD30/AA30)/(AD32/100))*100),0,(((AD30/AA30)/(AD32/100))*100))</f>
        <v>100.37967134514662</v>
      </c>
      <c r="AE33" s="59">
        <f t="shared" ref="AE33" si="249">IF(ISERROR(((AE30/AB30)/(AE32/100))*100),0,(((AE30/AB30)/(AE32/100))*100))</f>
        <v>101.2898432301871</v>
      </c>
      <c r="AF33" s="57">
        <f t="shared" ref="AF33" si="250">IF(ISERROR(((AF30/AC30)/(AF32/100))*100),0,(((AF30/AC30)/(AF32/100))*100))</f>
        <v>104.42965736056638</v>
      </c>
      <c r="AG33" s="55">
        <f t="shared" ref="AG33" si="251">IF(ISERROR(((AG30/AD30)/(AG32/100))*100),0,(((AG30/AD30)/(AG32/100))*100))</f>
        <v>100.10060143106622</v>
      </c>
      <c r="AH33" s="59">
        <f t="shared" ref="AH33" si="252">IF(ISERROR(((AH30/AE30)/(AH32/100))*100),0,(((AH30/AE30)/(AH32/100))*100))</f>
        <v>100.71413486433001</v>
      </c>
      <c r="AI33" s="57">
        <f t="shared" ref="AI33" si="253">IF(ISERROR(((AI30/AF30)/(AI32/100))*100),0,(((AI30/AF30)/(AI32/100))*100))</f>
        <v>104.23803778374463</v>
      </c>
      <c r="AJ33" s="55">
        <f t="shared" ref="AJ33" si="254">IF(ISERROR(((AJ30/AG30)/(AJ32/100))*100),0,(((AJ30/AG30)/(AJ32/100))*100))</f>
        <v>100.25806392122199</v>
      </c>
      <c r="AK33" s="59">
        <f t="shared" ref="AK33" si="255">IF(ISERROR(((AK30/AH30)/(AK32/100))*100),0,(((AK30/AH30)/(AK32/100))*100))</f>
        <v>101.33499974885936</v>
      </c>
      <c r="AL33" s="57">
        <f t="shared" ref="AL33" si="256">IF(ISERROR(((AL30/AI30)/(AL32/100))*100),0,(((AL30/AI30)/(AL32/100))*100))</f>
        <v>104.43913842732692</v>
      </c>
      <c r="AM33" s="55">
        <f t="shared" ref="AM33" si="257">IF(ISERROR(((AM30/AJ30)/(AM32/100))*100),0,(((AM30/AJ30)/(AM32/100))*100))</f>
        <v>100.62471175212779</v>
      </c>
      <c r="AN33" s="59">
        <f t="shared" ref="AN33" si="258">IF(ISERROR(((AN30/AK30)/(AN32/100))*100),0,(((AN30/AK30)/(AN32/100))*100))</f>
        <v>101.40937294070918</v>
      </c>
      <c r="AO33" s="57">
        <f t="shared" ref="AO33" si="259">IF(ISERROR(((AO30/AL30)/(AO32/100))*100),0,(((AO30/AL30)/(AO32/100))*100))</f>
        <v>105.57711116643067</v>
      </c>
      <c r="AP33" s="67">
        <f t="shared" si="227"/>
        <v>101.81997960306612</v>
      </c>
      <c r="AQ33" s="67">
        <f t="shared" si="228"/>
        <v>109.99087582671841</v>
      </c>
      <c r="AR33" s="67">
        <f t="shared" si="229"/>
        <v>153.56724556259928</v>
      </c>
    </row>
    <row r="34" spans="1:44" x14ac:dyDescent="0.3">
      <c r="A34" s="24" t="s">
        <v>42</v>
      </c>
      <c r="B34" s="25"/>
      <c r="C34" s="55"/>
      <c r="D34" s="59"/>
      <c r="E34" s="57"/>
      <c r="F34" s="58"/>
      <c r="G34" s="59"/>
      <c r="H34" s="57"/>
      <c r="I34" s="55"/>
      <c r="J34" s="59"/>
      <c r="K34" s="57"/>
      <c r="L34" s="55"/>
      <c r="M34" s="59"/>
      <c r="N34" s="57"/>
      <c r="O34" s="55"/>
      <c r="P34" s="59"/>
      <c r="Q34" s="57"/>
      <c r="R34" s="55"/>
      <c r="S34" s="59"/>
      <c r="T34" s="57"/>
      <c r="U34" s="55"/>
      <c r="V34" s="59"/>
      <c r="W34" s="57"/>
      <c r="X34" s="55"/>
      <c r="Y34" s="59"/>
      <c r="Z34" s="57"/>
      <c r="AA34" s="55"/>
      <c r="AB34" s="59"/>
      <c r="AC34" s="57"/>
      <c r="AD34" s="55"/>
      <c r="AE34" s="59"/>
      <c r="AF34" s="57"/>
      <c r="AG34" s="55"/>
      <c r="AH34" s="59"/>
      <c r="AI34" s="57"/>
      <c r="AJ34" s="55"/>
      <c r="AK34" s="59"/>
      <c r="AL34" s="57"/>
      <c r="AM34" s="55"/>
      <c r="AN34" s="59"/>
      <c r="AO34" s="57"/>
      <c r="AP34" s="52"/>
      <c r="AQ34" s="53"/>
      <c r="AR34" s="53"/>
    </row>
    <row r="35" spans="1:44" ht="21" customHeight="1" x14ac:dyDescent="0.3">
      <c r="A35" s="54" t="s">
        <v>43</v>
      </c>
      <c r="B35" s="47" t="s">
        <v>44</v>
      </c>
      <c r="C35" s="33">
        <v>205608</v>
      </c>
      <c r="D35" s="34">
        <v>228506.62</v>
      </c>
      <c r="E35" s="35">
        <v>216062.52</v>
      </c>
      <c r="F35" s="36">
        <v>226997.61</v>
      </c>
      <c r="G35" s="34">
        <v>228006.92</v>
      </c>
      <c r="H35" s="35">
        <v>228126</v>
      </c>
      <c r="I35" s="33">
        <v>238783.25</v>
      </c>
      <c r="J35" s="34">
        <v>241218.63</v>
      </c>
      <c r="K35" s="35">
        <v>241230</v>
      </c>
      <c r="L35" s="33">
        <v>251035.79</v>
      </c>
      <c r="M35" s="34">
        <v>254364.72</v>
      </c>
      <c r="N35" s="35">
        <v>255234.7</v>
      </c>
      <c r="O35" s="33">
        <v>262823.8</v>
      </c>
      <c r="P35" s="34">
        <v>266715.8</v>
      </c>
      <c r="Q35" s="35">
        <v>267800.8</v>
      </c>
      <c r="R35" s="33">
        <v>275610.8</v>
      </c>
      <c r="S35" s="34">
        <v>279560.8</v>
      </c>
      <c r="T35" s="35">
        <v>280100.8</v>
      </c>
      <c r="U35" s="33">
        <v>289335.8</v>
      </c>
      <c r="V35" s="34">
        <v>292995.8</v>
      </c>
      <c r="W35" s="35">
        <v>293001</v>
      </c>
      <c r="X35" s="33">
        <v>303995.8</v>
      </c>
      <c r="Y35" s="34">
        <v>307355.8</v>
      </c>
      <c r="Z35" s="35">
        <v>307411.8</v>
      </c>
      <c r="AA35" s="33">
        <v>319251.8</v>
      </c>
      <c r="AB35" s="34">
        <v>322551.8</v>
      </c>
      <c r="AC35" s="35">
        <v>322691.8</v>
      </c>
      <c r="AD35" s="33">
        <v>335521.8</v>
      </c>
      <c r="AE35" s="34">
        <v>338721.8</v>
      </c>
      <c r="AF35" s="35">
        <v>338811.8</v>
      </c>
      <c r="AG35" s="33">
        <v>352871.8</v>
      </c>
      <c r="AH35" s="34">
        <v>356991.8</v>
      </c>
      <c r="AI35" s="35">
        <v>357191.8</v>
      </c>
      <c r="AJ35" s="33">
        <v>371581.8</v>
      </c>
      <c r="AK35" s="34">
        <v>376191.8</v>
      </c>
      <c r="AL35" s="35">
        <v>376291.8</v>
      </c>
      <c r="AM35" s="33">
        <v>391871.8</v>
      </c>
      <c r="AN35" s="34">
        <v>397291.8</v>
      </c>
      <c r="AO35" s="35">
        <v>397391.8</v>
      </c>
      <c r="AP35" s="37">
        <f>IF((ISERROR(AM35/$D35)),0,(AM35/$D35)*100)</f>
        <v>171.49253706522813</v>
      </c>
      <c r="AQ35" s="37">
        <f>IF((ISERROR(AN35/$D35)),0,(AN35/$D35)*100)</f>
        <v>173.86445959421221</v>
      </c>
      <c r="AR35" s="37">
        <f>IF((ISERROR(AO35/$D35)),0,(AO35/$D35)*100)</f>
        <v>173.90822200249602</v>
      </c>
    </row>
    <row r="36" spans="1:44" ht="36" x14ac:dyDescent="0.3">
      <c r="A36" s="60" t="s">
        <v>45</v>
      </c>
      <c r="B36" s="47" t="s">
        <v>46</v>
      </c>
      <c r="C36" s="68">
        <v>112</v>
      </c>
      <c r="D36" s="69">
        <f>IF(ISERROR(((D35/C35)/(D37/100))*100),0,(((D35/C35)/(D37/100))*100))</f>
        <v>98.96440582556653</v>
      </c>
      <c r="E36" s="70">
        <f>IF(ISERROR(((E35/D35)/(E37/100))*100),0,(((E35/D35)/(E37/100))*100))</f>
        <v>92.97361076769991</v>
      </c>
      <c r="F36" s="58">
        <f>IF(ISERROR(((F35/E35)/(F37/100))*100),0,(((F35/E35)/(F37/100))*100))</f>
        <v>100.24911905163529</v>
      </c>
      <c r="G36" s="59">
        <f>IF(ISERROR(((G35/E35)/(G37/100))*100),0,(((G35/E35)/(G37/100))*100))</f>
        <v>100.79103601125227</v>
      </c>
      <c r="H36" s="57">
        <f>IF(ISERROR(((H35/E35)/(H37/100))*100),0,(((H35/E35)/(H37/100))*100))</f>
        <v>100.94008449432413</v>
      </c>
      <c r="I36" s="55">
        <f>IF(ISERROR(((I35/F35)/(I37/100))*100),0,(((I35/F35)/(I37/100))*100))</f>
        <v>100.9519832616033</v>
      </c>
      <c r="J36" s="59">
        <f>IF(ISERROR(((J35/G35)/(J37/100))*100),0,(((J35/G35)/(J37/100))*100))</f>
        <v>101.43282241895942</v>
      </c>
      <c r="K36" s="57">
        <f>IF(ISERROR(((K35/H35)/(K37/100))*100),0,(((K35/H35)/(K37/100))*100))</f>
        <v>101.57943707786139</v>
      </c>
      <c r="L36" s="55">
        <f t="shared" ref="L36:AO36" si="260">IF(ISERROR(((L35/I35)/(L37/100))*100),0,(((L35/I35)/(L37/100))*100))</f>
        <v>100.89370375654067</v>
      </c>
      <c r="M36" s="59">
        <f t="shared" si="260"/>
        <v>101.29670041169693</v>
      </c>
      <c r="N36" s="57">
        <f t="shared" si="260"/>
        <v>101.44346911118549</v>
      </c>
      <c r="O36" s="55">
        <f t="shared" si="260"/>
        <v>100.66898919380868</v>
      </c>
      <c r="P36" s="59">
        <f t="shared" si="260"/>
        <v>100.91978600160596</v>
      </c>
      <c r="Q36" s="57">
        <f t="shared" si="260"/>
        <v>101.17970196658736</v>
      </c>
      <c r="R36" s="55">
        <f t="shared" si="260"/>
        <v>100.73509770405136</v>
      </c>
      <c r="S36" s="59">
        <f t="shared" si="260"/>
        <v>100.78460351372567</v>
      </c>
      <c r="T36" s="57">
        <f t="shared" si="260"/>
        <v>100.86110522190206</v>
      </c>
      <c r="U36" s="55">
        <f t="shared" si="260"/>
        <v>100.74841496632484</v>
      </c>
      <c r="V36" s="59">
        <f t="shared" si="260"/>
        <v>100.77476197279115</v>
      </c>
      <c r="W36" s="57">
        <f t="shared" si="260"/>
        <v>100.87324617690601</v>
      </c>
      <c r="X36" s="55">
        <f t="shared" si="260"/>
        <v>100.83183980851429</v>
      </c>
      <c r="Y36" s="59">
        <f t="shared" si="260"/>
        <v>100.86643667824696</v>
      </c>
      <c r="Z36" s="57">
        <f t="shared" si="260"/>
        <v>101.17487462737094</v>
      </c>
      <c r="AA36" s="55">
        <f t="shared" si="260"/>
        <v>100.78549941174495</v>
      </c>
      <c r="AB36" s="59">
        <f t="shared" si="260"/>
        <v>100.90779531034116</v>
      </c>
      <c r="AC36" s="57">
        <f t="shared" si="260"/>
        <v>101.2251990211544</v>
      </c>
      <c r="AD36" s="55">
        <f t="shared" si="260"/>
        <v>100.86016388180859</v>
      </c>
      <c r="AE36" s="59">
        <f t="shared" si="260"/>
        <v>100.97418103434501</v>
      </c>
      <c r="AF36" s="57">
        <f t="shared" si="260"/>
        <v>101.24925617932887</v>
      </c>
      <c r="AG36" s="55">
        <f t="shared" si="260"/>
        <v>100.931909777741</v>
      </c>
      <c r="AH36" s="59">
        <f t="shared" si="260"/>
        <v>101.34019899334679</v>
      </c>
      <c r="AI36" s="57">
        <f t="shared" si="260"/>
        <v>101.66329852961447</v>
      </c>
      <c r="AJ36" s="55">
        <f t="shared" si="260"/>
        <v>101.05778205777057</v>
      </c>
      <c r="AK36" s="59">
        <f t="shared" si="260"/>
        <v>101.32526422606473</v>
      </c>
      <c r="AL36" s="57">
        <f t="shared" si="260"/>
        <v>101.58849297058967</v>
      </c>
      <c r="AM36" s="55">
        <f t="shared" si="260"/>
        <v>101.20963499646165</v>
      </c>
      <c r="AN36" s="59">
        <f t="shared" si="260"/>
        <v>101.5469625212049</v>
      </c>
      <c r="AO36" s="57">
        <f t="shared" si="260"/>
        <v>101.83929649545047</v>
      </c>
      <c r="AP36" s="67">
        <f t="shared" ref="AP36:AP37" si="261">$E36*F36*I36*L36*O36*R36*U36*X36*AA36*AD36*AG36*AJ36*AM36/1E+24</f>
        <v>102.6288471241654</v>
      </c>
      <c r="AQ36" s="67">
        <f t="shared" ref="AQ36:AQ37" si="262">$E36*G36*J36*M36*P36*S36*V36*Y36*AB36*AE36*AH36*AK36*AN36/1E+24</f>
        <v>105.76108084724143</v>
      </c>
      <c r="AR36" s="67">
        <f t="shared" ref="AR36:AR37" si="263">$E36*H36*K36*N36*Q36*T36*W36*Z36*AC36*AF36*AI36*AL36*AO36/1E+24</f>
        <v>108.57344850635488</v>
      </c>
    </row>
    <row r="37" spans="1:44" ht="25.5" customHeight="1" x14ac:dyDescent="0.3">
      <c r="A37" s="60" t="s">
        <v>47</v>
      </c>
      <c r="B37" s="47" t="s">
        <v>48</v>
      </c>
      <c r="C37" s="33">
        <v>111.6</v>
      </c>
      <c r="D37" s="34">
        <v>112.3</v>
      </c>
      <c r="E37" s="35">
        <v>101.7</v>
      </c>
      <c r="F37" s="36">
        <v>104.8</v>
      </c>
      <c r="G37" s="34">
        <v>104.7</v>
      </c>
      <c r="H37" s="35">
        <v>104.6</v>
      </c>
      <c r="I37" s="36">
        <v>104.2</v>
      </c>
      <c r="J37" s="34">
        <v>104.3</v>
      </c>
      <c r="K37" s="35">
        <v>104.1</v>
      </c>
      <c r="L37" s="36">
        <v>104.2</v>
      </c>
      <c r="M37" s="34">
        <v>104.1</v>
      </c>
      <c r="N37" s="35">
        <v>104.3</v>
      </c>
      <c r="O37" s="36">
        <v>104</v>
      </c>
      <c r="P37" s="34">
        <v>103.9</v>
      </c>
      <c r="Q37" s="35">
        <v>103.7</v>
      </c>
      <c r="R37" s="36">
        <v>104.1</v>
      </c>
      <c r="S37" s="34">
        <v>104</v>
      </c>
      <c r="T37" s="35">
        <v>103.7</v>
      </c>
      <c r="U37" s="36">
        <v>104.2</v>
      </c>
      <c r="V37" s="34">
        <v>104</v>
      </c>
      <c r="W37" s="35">
        <v>103.7</v>
      </c>
      <c r="X37" s="36">
        <v>104.2</v>
      </c>
      <c r="Y37" s="34">
        <v>104</v>
      </c>
      <c r="Z37" s="35">
        <v>103.7</v>
      </c>
      <c r="AA37" s="36">
        <v>104.2</v>
      </c>
      <c r="AB37" s="34">
        <v>104</v>
      </c>
      <c r="AC37" s="35">
        <v>103.7</v>
      </c>
      <c r="AD37" s="36">
        <v>104.2</v>
      </c>
      <c r="AE37" s="34">
        <v>104</v>
      </c>
      <c r="AF37" s="35">
        <v>103.7</v>
      </c>
      <c r="AG37" s="36">
        <v>104.2</v>
      </c>
      <c r="AH37" s="34">
        <v>104</v>
      </c>
      <c r="AI37" s="35">
        <v>103.7</v>
      </c>
      <c r="AJ37" s="36">
        <v>104.2</v>
      </c>
      <c r="AK37" s="34">
        <v>104</v>
      </c>
      <c r="AL37" s="35">
        <v>103.7</v>
      </c>
      <c r="AM37" s="36">
        <v>104.2</v>
      </c>
      <c r="AN37" s="34">
        <v>104</v>
      </c>
      <c r="AO37" s="35">
        <v>103.7</v>
      </c>
      <c r="AP37" s="67">
        <f t="shared" si="261"/>
        <v>167.09974034663765</v>
      </c>
      <c r="AQ37" s="67">
        <f t="shared" si="262"/>
        <v>164.39361077005015</v>
      </c>
      <c r="AR37" s="67">
        <f t="shared" si="263"/>
        <v>160.1756455145819</v>
      </c>
    </row>
    <row r="38" spans="1:44" x14ac:dyDescent="0.3">
      <c r="A38" s="81" t="s">
        <v>49</v>
      </c>
      <c r="B38" s="82"/>
      <c r="C38" s="55"/>
      <c r="D38" s="56"/>
      <c r="E38" s="57"/>
      <c r="F38" s="58"/>
      <c r="G38" s="59"/>
      <c r="H38" s="57"/>
      <c r="I38" s="55"/>
      <c r="J38" s="59"/>
      <c r="K38" s="57"/>
      <c r="L38" s="55"/>
      <c r="M38" s="59"/>
      <c r="N38" s="57"/>
      <c r="O38" s="55"/>
      <c r="P38" s="59"/>
      <c r="Q38" s="83"/>
      <c r="R38" s="84"/>
      <c r="S38" s="85"/>
      <c r="T38" s="57"/>
      <c r="U38" s="84"/>
      <c r="V38" s="85"/>
      <c r="W38" s="83"/>
      <c r="X38" s="84"/>
      <c r="Y38" s="85"/>
      <c r="Z38" s="57"/>
      <c r="AA38" s="55"/>
      <c r="AB38" s="59"/>
      <c r="AC38" s="57"/>
      <c r="AD38" s="55"/>
      <c r="AE38" s="59"/>
      <c r="AF38" s="57"/>
      <c r="AG38" s="55"/>
      <c r="AH38" s="59"/>
      <c r="AI38" s="57"/>
      <c r="AJ38" s="55"/>
      <c r="AK38" s="59"/>
      <c r="AL38" s="57"/>
      <c r="AM38" s="55"/>
      <c r="AN38" s="59"/>
      <c r="AO38" s="57"/>
      <c r="AP38" s="52"/>
      <c r="AQ38" s="53"/>
      <c r="AR38" s="53"/>
    </row>
    <row r="39" spans="1:44" s="1" customFormat="1" ht="24.75" customHeight="1" x14ac:dyDescent="0.3">
      <c r="A39" s="129" t="s">
        <v>50</v>
      </c>
      <c r="B39" s="86" t="s">
        <v>51</v>
      </c>
      <c r="C39" s="68">
        <v>1.448</v>
      </c>
      <c r="D39" s="87">
        <v>0.47099999999999997</v>
      </c>
      <c r="E39" s="88">
        <v>0.82</v>
      </c>
      <c r="F39" s="89">
        <v>0.44</v>
      </c>
      <c r="G39" s="87">
        <v>0.45</v>
      </c>
      <c r="H39" s="88">
        <v>0.6</v>
      </c>
      <c r="I39" s="68">
        <v>0.43</v>
      </c>
      <c r="J39" s="87">
        <v>0.44</v>
      </c>
      <c r="K39" s="88">
        <v>0.5</v>
      </c>
      <c r="L39" s="68">
        <v>0.42</v>
      </c>
      <c r="M39" s="87">
        <v>0.43</v>
      </c>
      <c r="N39" s="88">
        <v>0.5</v>
      </c>
      <c r="O39" s="68">
        <v>0.4</v>
      </c>
      <c r="P39" s="87">
        <v>0.5</v>
      </c>
      <c r="Q39" s="88">
        <v>0.6</v>
      </c>
      <c r="R39" s="68">
        <v>0.4</v>
      </c>
      <c r="S39" s="87">
        <v>0.6</v>
      </c>
      <c r="T39" s="88">
        <v>0.8</v>
      </c>
      <c r="U39" s="68">
        <v>0.5</v>
      </c>
      <c r="V39" s="87">
        <v>0.8</v>
      </c>
      <c r="W39" s="88">
        <v>1.1000000000000001</v>
      </c>
      <c r="X39" s="68">
        <v>0.5</v>
      </c>
      <c r="Y39" s="87">
        <v>0.9</v>
      </c>
      <c r="Z39" s="88">
        <v>1.3</v>
      </c>
      <c r="AA39" s="68">
        <v>0.6</v>
      </c>
      <c r="AB39" s="87">
        <v>1.1000000000000001</v>
      </c>
      <c r="AC39" s="88">
        <v>1.6</v>
      </c>
      <c r="AD39" s="68">
        <v>0.6</v>
      </c>
      <c r="AE39" s="87">
        <v>1.2</v>
      </c>
      <c r="AF39" s="88">
        <v>1.8</v>
      </c>
      <c r="AG39" s="68">
        <v>0.7</v>
      </c>
      <c r="AH39" s="87">
        <v>1.5</v>
      </c>
      <c r="AI39" s="88">
        <v>2.2999999999999998</v>
      </c>
      <c r="AJ39" s="68">
        <v>0.7</v>
      </c>
      <c r="AK39" s="87">
        <v>1.6</v>
      </c>
      <c r="AL39" s="88">
        <v>2.5</v>
      </c>
      <c r="AM39" s="68">
        <v>0.8</v>
      </c>
      <c r="AN39" s="87">
        <v>1.9</v>
      </c>
      <c r="AO39" s="88">
        <v>3</v>
      </c>
      <c r="AP39" s="37">
        <f>IF((ISERROR(AM39/$D39)),0,(AM39/$D39)*100)</f>
        <v>169.85138004246286</v>
      </c>
      <c r="AQ39" s="37">
        <f>IF((ISERROR(AN39/$D39)),0,(AN39/$D39)*100)</f>
        <v>403.39702760084924</v>
      </c>
      <c r="AR39" s="37">
        <f>IF((ISERROR(AO39/$D39)),0,(AO39/$D39)*100)</f>
        <v>636.9426751592357</v>
      </c>
    </row>
    <row r="40" spans="1:44" s="12" customFormat="1" ht="23.25" customHeight="1" x14ac:dyDescent="0.3">
      <c r="A40" s="129"/>
      <c r="B40" s="38" t="s">
        <v>48</v>
      </c>
      <c r="C40" s="39">
        <v>233.3</v>
      </c>
      <c r="D40" s="40">
        <f>IF((ISERROR(D39/C39)),0,(D39/C39)*100)</f>
        <v>32.527624309392266</v>
      </c>
      <c r="E40" s="41">
        <f>IF((ISERROR(E39/D39)),0,(E39/D39)*100)</f>
        <v>174.09766454352442</v>
      </c>
      <c r="F40" s="42">
        <f>IF((ISERROR(F39/E39)),0,(F39/E39)*100)</f>
        <v>53.658536585365859</v>
      </c>
      <c r="G40" s="43">
        <f>IF((ISERROR(G39/E39)),0,(G39/E39)*100)</f>
        <v>54.878048780487809</v>
      </c>
      <c r="H40" s="41">
        <f t="shared" ref="H40:AO40" si="264">IF((ISERROR(H39/E39)),0,(H39/E39)*100)</f>
        <v>73.170731707317074</v>
      </c>
      <c r="I40" s="44">
        <f t="shared" si="264"/>
        <v>97.727272727272734</v>
      </c>
      <c r="J40" s="43">
        <f t="shared" si="264"/>
        <v>97.777777777777771</v>
      </c>
      <c r="K40" s="41">
        <f t="shared" si="264"/>
        <v>83.333333333333343</v>
      </c>
      <c r="L40" s="44">
        <f t="shared" si="264"/>
        <v>97.674418604651152</v>
      </c>
      <c r="M40" s="43">
        <f t="shared" si="264"/>
        <v>97.727272727272734</v>
      </c>
      <c r="N40" s="41">
        <f t="shared" si="264"/>
        <v>100</v>
      </c>
      <c r="O40" s="44">
        <f t="shared" si="264"/>
        <v>95.238095238095241</v>
      </c>
      <c r="P40" s="43">
        <f t="shared" si="264"/>
        <v>116.27906976744187</v>
      </c>
      <c r="Q40" s="41">
        <f t="shared" si="264"/>
        <v>120</v>
      </c>
      <c r="R40" s="44">
        <f t="shared" si="264"/>
        <v>100</v>
      </c>
      <c r="S40" s="43">
        <f t="shared" si="264"/>
        <v>120</v>
      </c>
      <c r="T40" s="41">
        <f t="shared" si="264"/>
        <v>133.33333333333334</v>
      </c>
      <c r="U40" s="44">
        <f t="shared" si="264"/>
        <v>125</v>
      </c>
      <c r="V40" s="43">
        <f t="shared" si="264"/>
        <v>133.33333333333334</v>
      </c>
      <c r="W40" s="41">
        <f t="shared" si="264"/>
        <v>137.5</v>
      </c>
      <c r="X40" s="44">
        <f t="shared" si="264"/>
        <v>100</v>
      </c>
      <c r="Y40" s="43">
        <f t="shared" si="264"/>
        <v>112.5</v>
      </c>
      <c r="Z40" s="41">
        <f t="shared" si="264"/>
        <v>118.18181818181816</v>
      </c>
      <c r="AA40" s="44">
        <f t="shared" si="264"/>
        <v>120</v>
      </c>
      <c r="AB40" s="43">
        <f t="shared" si="264"/>
        <v>122.22222222222223</v>
      </c>
      <c r="AC40" s="41">
        <f t="shared" si="264"/>
        <v>123.07692307692308</v>
      </c>
      <c r="AD40" s="44">
        <f t="shared" si="264"/>
        <v>100</v>
      </c>
      <c r="AE40" s="43">
        <f t="shared" si="264"/>
        <v>109.09090909090908</v>
      </c>
      <c r="AF40" s="41">
        <f t="shared" si="264"/>
        <v>112.5</v>
      </c>
      <c r="AG40" s="44">
        <f t="shared" si="264"/>
        <v>116.66666666666667</v>
      </c>
      <c r="AH40" s="43">
        <f t="shared" si="264"/>
        <v>125</v>
      </c>
      <c r="AI40" s="41">
        <f t="shared" si="264"/>
        <v>127.77777777777777</v>
      </c>
      <c r="AJ40" s="44">
        <f t="shared" si="264"/>
        <v>100</v>
      </c>
      <c r="AK40" s="43">
        <f t="shared" si="264"/>
        <v>106.66666666666667</v>
      </c>
      <c r="AL40" s="41">
        <f t="shared" si="264"/>
        <v>108.69565217391306</v>
      </c>
      <c r="AM40" s="44">
        <f t="shared" si="264"/>
        <v>114.28571428571431</v>
      </c>
      <c r="AN40" s="43">
        <f t="shared" si="264"/>
        <v>118.74999999999997</v>
      </c>
      <c r="AO40" s="41">
        <f t="shared" si="264"/>
        <v>120</v>
      </c>
      <c r="AP40" s="90"/>
      <c r="AQ40" s="91"/>
      <c r="AR40" s="91"/>
    </row>
    <row r="41" spans="1:44" x14ac:dyDescent="0.3">
      <c r="A41" s="24" t="s">
        <v>52</v>
      </c>
      <c r="B41" s="92"/>
      <c r="C41" s="55"/>
      <c r="D41" s="56"/>
      <c r="E41" s="57"/>
      <c r="F41" s="58"/>
      <c r="G41" s="59"/>
      <c r="H41" s="57"/>
      <c r="I41" s="55"/>
      <c r="J41" s="59"/>
      <c r="K41" s="57"/>
      <c r="L41" s="55"/>
      <c r="M41" s="59"/>
      <c r="N41" s="57"/>
      <c r="O41" s="55"/>
      <c r="P41" s="59"/>
      <c r="Q41" s="57"/>
      <c r="R41" s="55"/>
      <c r="S41" s="59"/>
      <c r="T41" s="57"/>
      <c r="U41" s="55"/>
      <c r="V41" s="59"/>
      <c r="W41" s="57"/>
      <c r="X41" s="55"/>
      <c r="Y41" s="59"/>
      <c r="Z41" s="57"/>
      <c r="AA41" s="55"/>
      <c r="AB41" s="59"/>
      <c r="AC41" s="57"/>
      <c r="AD41" s="55"/>
      <c r="AE41" s="59"/>
      <c r="AF41" s="57"/>
      <c r="AG41" s="55"/>
      <c r="AH41" s="59"/>
      <c r="AI41" s="57"/>
      <c r="AJ41" s="55"/>
      <c r="AK41" s="59"/>
      <c r="AL41" s="57"/>
      <c r="AM41" s="55"/>
      <c r="AN41" s="59"/>
      <c r="AO41" s="57"/>
      <c r="AP41" s="52"/>
      <c r="AQ41" s="53"/>
      <c r="AR41" s="53"/>
    </row>
    <row r="42" spans="1:44" s="1" customFormat="1" ht="36" x14ac:dyDescent="0.3">
      <c r="A42" s="93" t="s">
        <v>77</v>
      </c>
      <c r="B42" s="94" t="s">
        <v>53</v>
      </c>
      <c r="C42" s="95">
        <v>107.03</v>
      </c>
      <c r="D42" s="96">
        <v>114.65</v>
      </c>
      <c r="E42" s="97">
        <v>107.50976563668411</v>
      </c>
      <c r="F42" s="98">
        <v>105.95196435325934</v>
      </c>
      <c r="G42" s="99">
        <v>105.67764234608755</v>
      </c>
      <c r="H42" s="100">
        <v>105.4227167782792</v>
      </c>
      <c r="I42" s="101">
        <v>105.1145874113502</v>
      </c>
      <c r="J42" s="99">
        <v>104.74025239362362</v>
      </c>
      <c r="K42" s="100">
        <v>104.53059373310198</v>
      </c>
      <c r="L42" s="101">
        <v>105.2</v>
      </c>
      <c r="M42" s="99">
        <v>104.6</v>
      </c>
      <c r="N42" s="100">
        <v>104.19878251207147</v>
      </c>
      <c r="O42" s="101">
        <v>104.2</v>
      </c>
      <c r="P42" s="99">
        <v>104</v>
      </c>
      <c r="Q42" s="100">
        <v>103.7</v>
      </c>
      <c r="R42" s="101">
        <v>104.2</v>
      </c>
      <c r="S42" s="99">
        <v>104</v>
      </c>
      <c r="T42" s="100">
        <v>103.7</v>
      </c>
      <c r="U42" s="101">
        <v>104.2</v>
      </c>
      <c r="V42" s="99">
        <v>104</v>
      </c>
      <c r="W42" s="100">
        <v>103.7</v>
      </c>
      <c r="X42" s="101">
        <v>104.2</v>
      </c>
      <c r="Y42" s="99">
        <v>104</v>
      </c>
      <c r="Z42" s="100">
        <v>103.7</v>
      </c>
      <c r="AA42" s="101">
        <v>104.2</v>
      </c>
      <c r="AB42" s="99">
        <v>104</v>
      </c>
      <c r="AC42" s="100">
        <v>103.7</v>
      </c>
      <c r="AD42" s="101">
        <v>104.2</v>
      </c>
      <c r="AE42" s="99">
        <v>104</v>
      </c>
      <c r="AF42" s="100">
        <v>103.7</v>
      </c>
      <c r="AG42" s="101">
        <v>104.2</v>
      </c>
      <c r="AH42" s="99">
        <v>104</v>
      </c>
      <c r="AI42" s="100">
        <v>103.7</v>
      </c>
      <c r="AJ42" s="101">
        <v>104.2</v>
      </c>
      <c r="AK42" s="99">
        <v>104</v>
      </c>
      <c r="AL42" s="100">
        <v>103.7</v>
      </c>
      <c r="AM42" s="101">
        <v>104.2</v>
      </c>
      <c r="AN42" s="99">
        <v>104</v>
      </c>
      <c r="AO42" s="100">
        <v>103.7</v>
      </c>
      <c r="AP42" s="102">
        <f>$E42*F42*I42*L42*O42*R42*U42*X42*AA42*AD42*AG42*AJ42*AM42/1E+24</f>
        <v>182.40852374538974</v>
      </c>
      <c r="AQ42" s="102">
        <f t="shared" ref="AQ42" si="265">$E42*G42*J42*M42*P42*S42*V42*Y42*AB42*AE42*AH42*AK42*AN42/1E+24</f>
        <v>177.16437036558875</v>
      </c>
      <c r="AR42" s="102">
        <f t="shared" ref="AR42" si="266">$E42*H42*K42*N42*Q42*T42*W42*Z42*AC42*AF42*AI42*AL42*AO42/1E+24</f>
        <v>171.19733047837616</v>
      </c>
    </row>
    <row r="43" spans="1:44" s="1" customFormat="1" ht="24.75" customHeight="1" x14ac:dyDescent="0.3">
      <c r="A43" s="131" t="s">
        <v>54</v>
      </c>
      <c r="B43" s="103" t="s">
        <v>44</v>
      </c>
      <c r="C43" s="33">
        <v>1743206.5</v>
      </c>
      <c r="D43" s="59">
        <v>1829328.1</v>
      </c>
      <c r="E43" s="57">
        <v>1985250.8806035004</v>
      </c>
      <c r="F43" s="58">
        <v>2148478.2080067201</v>
      </c>
      <c r="G43" s="59">
        <v>2150804.9220387875</v>
      </c>
      <c r="H43" s="57">
        <v>2151043.15214446</v>
      </c>
      <c r="I43" s="55">
        <v>2312243.8109338246</v>
      </c>
      <c r="J43" s="59">
        <v>2319449.5359758488</v>
      </c>
      <c r="K43" s="57">
        <v>2322042.4785673367</v>
      </c>
      <c r="L43" s="55">
        <v>2493352.6196690272</v>
      </c>
      <c r="M43" s="59">
        <v>2503810.9823428886</v>
      </c>
      <c r="N43" s="57">
        <v>2506684.3303355756</v>
      </c>
      <c r="O43" s="55">
        <v>2665623.3388671996</v>
      </c>
      <c r="P43" s="59">
        <v>2692498.1779722488</v>
      </c>
      <c r="Q43" s="57">
        <v>2698210.0532791954</v>
      </c>
      <c r="R43" s="55">
        <v>2847061.6570505337</v>
      </c>
      <c r="S43" s="59">
        <v>2898205.0387693285</v>
      </c>
      <c r="T43" s="57">
        <v>2907167.534435296</v>
      </c>
      <c r="U43" s="55">
        <v>3043770.8410594692</v>
      </c>
      <c r="V43" s="59">
        <v>3122642.0369716249</v>
      </c>
      <c r="W43" s="57">
        <v>3135322.0425377772</v>
      </c>
      <c r="X43" s="55">
        <v>3254071.0560099501</v>
      </c>
      <c r="Y43" s="59">
        <v>3367706.9840331585</v>
      </c>
      <c r="Z43" s="57">
        <v>3384633.4453942538</v>
      </c>
      <c r="AA43" s="55">
        <v>3465338.3652503407</v>
      </c>
      <c r="AB43" s="59">
        <v>3621497.3823498976</v>
      </c>
      <c r="AC43" s="57">
        <v>3639729.883540174</v>
      </c>
      <c r="AD43" s="55">
        <v>3683100.2281226725</v>
      </c>
      <c r="AE43" s="59">
        <v>3890618.0958270822</v>
      </c>
      <c r="AF43" s="57">
        <v>3906503.8853542511</v>
      </c>
      <c r="AG43" s="55">
        <v>3918384.0368956048</v>
      </c>
      <c r="AH43" s="59">
        <v>4183787.8412019401</v>
      </c>
      <c r="AI43" s="57">
        <v>4200929.2701856298</v>
      </c>
      <c r="AJ43" s="55">
        <v>4172781.2021070151</v>
      </c>
      <c r="AK43" s="59">
        <v>4503404.1295427214</v>
      </c>
      <c r="AL43" s="57">
        <v>4521905.4720034329</v>
      </c>
      <c r="AM43" s="55">
        <v>4434998.7728474196</v>
      </c>
      <c r="AN43" s="59">
        <v>4828685.0098195914</v>
      </c>
      <c r="AO43" s="57">
        <v>4853324.9678575089</v>
      </c>
      <c r="AP43" s="37">
        <f>IF((ISERROR(AM43/$D43)),0,(AM43/$D43)*100)</f>
        <v>242.43867313072047</v>
      </c>
      <c r="AQ43" s="37">
        <f>IF((ISERROR(AN43/$D43)),0,(AN43/$D43)*100)</f>
        <v>263.95948380280123</v>
      </c>
      <c r="AR43" s="37">
        <f>IF((ISERROR(AO43/$D43)),0,(AO43/$D43)*100)</f>
        <v>265.30642413777542</v>
      </c>
    </row>
    <row r="44" spans="1:44" s="1" customFormat="1" ht="37.5" customHeight="1" x14ac:dyDescent="0.3">
      <c r="A44" s="131"/>
      <c r="B44" s="103" t="s">
        <v>46</v>
      </c>
      <c r="C44" s="33">
        <v>92.51</v>
      </c>
      <c r="D44" s="34">
        <v>90.15</v>
      </c>
      <c r="E44" s="35">
        <v>101.9</v>
      </c>
      <c r="F44" s="36">
        <v>102</v>
      </c>
      <c r="G44" s="34">
        <v>102.4</v>
      </c>
      <c r="H44" s="35">
        <v>102.8</v>
      </c>
      <c r="I44" s="33">
        <v>102.4</v>
      </c>
      <c r="J44" s="34">
        <v>103</v>
      </c>
      <c r="K44" s="35">
        <v>103.4</v>
      </c>
      <c r="L44" s="33">
        <v>102.6</v>
      </c>
      <c r="M44" s="34">
        <v>103.3</v>
      </c>
      <c r="N44" s="35">
        <v>103.7</v>
      </c>
      <c r="O44" s="33">
        <v>102.6</v>
      </c>
      <c r="P44" s="34">
        <v>103.4</v>
      </c>
      <c r="Q44" s="35">
        <v>103.8</v>
      </c>
      <c r="R44" s="33">
        <v>102.6</v>
      </c>
      <c r="S44" s="34">
        <v>103.5</v>
      </c>
      <c r="T44" s="35">
        <v>103.9</v>
      </c>
      <c r="U44" s="33">
        <v>102.6</v>
      </c>
      <c r="V44" s="34">
        <v>103.6</v>
      </c>
      <c r="W44" s="35">
        <v>104</v>
      </c>
      <c r="X44" s="33">
        <v>102.6</v>
      </c>
      <c r="Y44" s="34">
        <v>103.7</v>
      </c>
      <c r="Z44" s="35">
        <v>104.1</v>
      </c>
      <c r="AA44" s="33">
        <v>102.2</v>
      </c>
      <c r="AB44" s="34">
        <v>103.4</v>
      </c>
      <c r="AC44" s="35">
        <v>103.7</v>
      </c>
      <c r="AD44" s="33">
        <v>102</v>
      </c>
      <c r="AE44" s="34">
        <v>103.2</v>
      </c>
      <c r="AF44" s="35">
        <v>103.5</v>
      </c>
      <c r="AG44" s="33">
        <v>102.1</v>
      </c>
      <c r="AH44" s="34">
        <v>103.3</v>
      </c>
      <c r="AI44" s="35">
        <v>103.6</v>
      </c>
      <c r="AJ44" s="33">
        <v>102.2</v>
      </c>
      <c r="AK44" s="34">
        <v>103.4</v>
      </c>
      <c r="AL44" s="35">
        <v>103.7</v>
      </c>
      <c r="AM44" s="33">
        <v>102</v>
      </c>
      <c r="AN44" s="34">
        <v>103</v>
      </c>
      <c r="AO44" s="35">
        <v>103.4</v>
      </c>
      <c r="AP44" s="67">
        <f t="shared" ref="AP44:AP45" si="267">$E44*F44*I44*L44*O44*R44*U44*X44*AA44*AD44*AG44*AJ44*AM44/1E+24</f>
        <v>134.25763526082852</v>
      </c>
      <c r="AQ44" s="67">
        <f t="shared" ref="AQ44:AQ45" si="268">$E44*G44*J44*M44*P44*S44*V44*Y44*AB44*AE44*AH44*AK44*AN44/1E+24</f>
        <v>149.85436863496162</v>
      </c>
      <c r="AR44" s="67">
        <f t="shared" ref="AR44:AR45" si="269">$E44*H44*K44*N44*Q44*T44*W44*Z44*AC44*AF44*AI44*AL44*AO44/1E+24</f>
        <v>156.36578174509532</v>
      </c>
    </row>
    <row r="45" spans="1:44" s="11" customFormat="1" ht="27" customHeight="1" x14ac:dyDescent="0.3">
      <c r="A45" s="60" t="s">
        <v>34</v>
      </c>
      <c r="B45" s="38" t="s">
        <v>48</v>
      </c>
      <c r="C45" s="80">
        <v>108.16</v>
      </c>
      <c r="D45" s="78">
        <v>116.4</v>
      </c>
      <c r="E45" s="79">
        <v>106.5</v>
      </c>
      <c r="F45" s="77">
        <v>106.1</v>
      </c>
      <c r="G45" s="78">
        <v>105.8</v>
      </c>
      <c r="H45" s="79">
        <v>105.4</v>
      </c>
      <c r="I45" s="80">
        <v>105.1</v>
      </c>
      <c r="J45" s="78">
        <v>104.7</v>
      </c>
      <c r="K45" s="79">
        <v>104.4</v>
      </c>
      <c r="L45" s="80">
        <v>105.1</v>
      </c>
      <c r="M45" s="78">
        <v>104.5</v>
      </c>
      <c r="N45" s="79">
        <v>104.1</v>
      </c>
      <c r="O45" s="80">
        <v>104.2</v>
      </c>
      <c r="P45" s="78">
        <v>104</v>
      </c>
      <c r="Q45" s="79">
        <v>103.7</v>
      </c>
      <c r="R45" s="80">
        <v>104.1</v>
      </c>
      <c r="S45" s="78">
        <v>104</v>
      </c>
      <c r="T45" s="79">
        <v>103.7</v>
      </c>
      <c r="U45" s="80">
        <v>104.2</v>
      </c>
      <c r="V45" s="78">
        <v>104</v>
      </c>
      <c r="W45" s="79">
        <v>103.7</v>
      </c>
      <c r="X45" s="80">
        <v>104.2</v>
      </c>
      <c r="Y45" s="78">
        <v>104</v>
      </c>
      <c r="Z45" s="79">
        <v>103.7</v>
      </c>
      <c r="AA45" s="80">
        <v>104.2</v>
      </c>
      <c r="AB45" s="78">
        <v>104</v>
      </c>
      <c r="AC45" s="79">
        <v>103.7</v>
      </c>
      <c r="AD45" s="80">
        <v>104.2</v>
      </c>
      <c r="AE45" s="78">
        <v>104.1</v>
      </c>
      <c r="AF45" s="79">
        <v>103.7</v>
      </c>
      <c r="AG45" s="80">
        <v>104.2</v>
      </c>
      <c r="AH45" s="78">
        <v>104.1</v>
      </c>
      <c r="AI45" s="79">
        <v>103.8</v>
      </c>
      <c r="AJ45" s="80">
        <v>104.2</v>
      </c>
      <c r="AK45" s="78">
        <v>104.1</v>
      </c>
      <c r="AL45" s="79">
        <v>103.8</v>
      </c>
      <c r="AM45" s="80">
        <v>104.2</v>
      </c>
      <c r="AN45" s="78">
        <v>104.1</v>
      </c>
      <c r="AO45" s="79">
        <v>103.8</v>
      </c>
      <c r="AP45" s="67">
        <f t="shared" si="267"/>
        <v>180.57719597080916</v>
      </c>
      <c r="AQ45" s="67">
        <f t="shared" si="268"/>
        <v>176.14400314601073</v>
      </c>
      <c r="AR45" s="67">
        <f t="shared" si="269"/>
        <v>169.67038515515702</v>
      </c>
    </row>
    <row r="46" spans="1:44" s="1" customFormat="1" ht="25.5" customHeight="1" x14ac:dyDescent="0.3">
      <c r="A46" s="131" t="s">
        <v>55</v>
      </c>
      <c r="B46" s="103" t="s">
        <v>44</v>
      </c>
      <c r="C46" s="33">
        <v>297244.79999999999</v>
      </c>
      <c r="D46" s="59">
        <v>326293.09999999998</v>
      </c>
      <c r="E46" s="57">
        <v>363889.89615439996</v>
      </c>
      <c r="F46" s="58">
        <v>387405.91680348193</v>
      </c>
      <c r="G46" s="59">
        <v>387815.65682655177</v>
      </c>
      <c r="H46" s="57">
        <v>388591.47008515301</v>
      </c>
      <c r="I46" s="55">
        <v>414057.50684997742</v>
      </c>
      <c r="J46" s="59">
        <v>414128.94914223335</v>
      </c>
      <c r="K46" s="57">
        <v>415785.10116171202</v>
      </c>
      <c r="L46" s="55">
        <v>444240.64286931336</v>
      </c>
      <c r="M46" s="59">
        <v>445260.26463610237</v>
      </c>
      <c r="N46" s="57">
        <v>448379.32681198092</v>
      </c>
      <c r="O46" s="55">
        <v>467976.4204178208</v>
      </c>
      <c r="P46" s="59">
        <v>473704.3808615859</v>
      </c>
      <c r="Q46" s="57">
        <v>477053.18476160703</v>
      </c>
      <c r="R46" s="55">
        <v>494414.74828932562</v>
      </c>
      <c r="S46" s="59">
        <v>504246.14869865769</v>
      </c>
      <c r="T46" s="57">
        <v>508055.91713289433</v>
      </c>
      <c r="U46" s="55">
        <v>522863.37290589348</v>
      </c>
      <c r="V46" s="59">
        <v>536993.40633359458</v>
      </c>
      <c r="W46" s="57">
        <v>541079.04369061533</v>
      </c>
      <c r="X46" s="55">
        <v>553495.32360758516</v>
      </c>
      <c r="Y46" s="59">
        <v>573526.1417532817</v>
      </c>
      <c r="Z46" s="57">
        <v>577935.18383064528</v>
      </c>
      <c r="AA46" s="55">
        <v>584205.45814262843</v>
      </c>
      <c r="AB46" s="59">
        <v>610761.75298047182</v>
      </c>
      <c r="AC46" s="57">
        <v>615505.59426110785</v>
      </c>
      <c r="AD46" s="55">
        <v>614810.22947834642</v>
      </c>
      <c r="AE46" s="59">
        <v>647273.09057364438</v>
      </c>
      <c r="AF46" s="57">
        <v>652959.7251774905</v>
      </c>
      <c r="AG46" s="55">
        <v>647038.58170760132</v>
      </c>
      <c r="AH46" s="59">
        <v>685317.86101829144</v>
      </c>
      <c r="AI46" s="57">
        <v>692708.64844767016</v>
      </c>
      <c r="AJ46" s="55">
        <v>680976.40235674661</v>
      </c>
      <c r="AK46" s="59">
        <v>725609.0687032789</v>
      </c>
      <c r="AL46" s="57">
        <v>734883.52179975819</v>
      </c>
      <c r="AM46" s="55">
        <v>717403.19207161386</v>
      </c>
      <c r="AN46" s="59">
        <v>768278.50998837512</v>
      </c>
      <c r="AO46" s="57">
        <v>778876.58894877892</v>
      </c>
      <c r="AP46" s="37">
        <f>IF((ISERROR(AM46/$D46)),0,(AM46/$D46)*100)</f>
        <v>219.86465299806031</v>
      </c>
      <c r="AQ46" s="37">
        <f>IF((ISERROR(AN46/$D46)),0,(AN46/$D46)*100)</f>
        <v>235.45656037114338</v>
      </c>
      <c r="AR46" s="37">
        <f>IF((ISERROR(AO46/$D46)),0,(AO46/$D46)*100)</f>
        <v>238.70458460469405</v>
      </c>
    </row>
    <row r="47" spans="1:44" s="1" customFormat="1" ht="33.75" customHeight="1" x14ac:dyDescent="0.3">
      <c r="A47" s="131"/>
      <c r="B47" s="103" t="s">
        <v>46</v>
      </c>
      <c r="C47" s="33">
        <v>105.72</v>
      </c>
      <c r="D47" s="34">
        <v>101.17</v>
      </c>
      <c r="E47" s="35">
        <v>101.2</v>
      </c>
      <c r="F47" s="36">
        <v>101.2</v>
      </c>
      <c r="G47" s="34">
        <v>101.5</v>
      </c>
      <c r="H47" s="35">
        <v>101.8</v>
      </c>
      <c r="I47" s="33">
        <v>101.5</v>
      </c>
      <c r="J47" s="34">
        <v>101.7</v>
      </c>
      <c r="K47" s="35">
        <v>102</v>
      </c>
      <c r="L47" s="33">
        <v>101.6</v>
      </c>
      <c r="M47" s="34">
        <v>102.3</v>
      </c>
      <c r="N47" s="35">
        <v>102.9</v>
      </c>
      <c r="O47" s="33">
        <v>101</v>
      </c>
      <c r="P47" s="34">
        <v>102.1</v>
      </c>
      <c r="Q47" s="35">
        <v>102.5</v>
      </c>
      <c r="R47" s="33">
        <v>101.1</v>
      </c>
      <c r="S47" s="34">
        <v>102.2</v>
      </c>
      <c r="T47" s="35">
        <v>102.6</v>
      </c>
      <c r="U47" s="33">
        <v>101.2</v>
      </c>
      <c r="V47" s="34">
        <v>102.3</v>
      </c>
      <c r="W47" s="35">
        <v>102.7</v>
      </c>
      <c r="X47" s="33">
        <v>101.3</v>
      </c>
      <c r="Y47" s="34">
        <v>102.4</v>
      </c>
      <c r="Z47" s="35">
        <v>103.1</v>
      </c>
      <c r="AA47" s="33">
        <v>101.1</v>
      </c>
      <c r="AB47" s="34">
        <v>102.2</v>
      </c>
      <c r="AC47" s="35">
        <v>102.8</v>
      </c>
      <c r="AD47" s="33">
        <v>100.9</v>
      </c>
      <c r="AE47" s="34">
        <v>102</v>
      </c>
      <c r="AF47" s="35">
        <v>102.3</v>
      </c>
      <c r="AG47" s="33">
        <v>101</v>
      </c>
      <c r="AH47" s="34">
        <v>102.1</v>
      </c>
      <c r="AI47" s="35">
        <v>102.5</v>
      </c>
      <c r="AJ47" s="33">
        <v>101.1</v>
      </c>
      <c r="AK47" s="34">
        <v>102.2</v>
      </c>
      <c r="AL47" s="35">
        <v>102.6</v>
      </c>
      <c r="AM47" s="33">
        <v>101.2</v>
      </c>
      <c r="AN47" s="34">
        <v>102.3</v>
      </c>
      <c r="AO47" s="35">
        <v>102.7</v>
      </c>
      <c r="AP47" s="67">
        <f t="shared" ref="AP47:AP48" si="270">$E47*F47*I47*L47*O47*R47*U47*X47*AA47*AD47*AG47*AJ47*AM47/1E+24</f>
        <v>116.54096936553124</v>
      </c>
      <c r="AQ47" s="67">
        <f t="shared" ref="AQ47:AQ48" si="271">$E47*G47*J47*M47*P47*S47*V47*Y47*AB47*AE47*AH47*AK47*AN47/1E+24</f>
        <v>129.98663727046309</v>
      </c>
      <c r="AR47" s="67">
        <f t="shared" ref="AR47:AR48" si="272">$E47*H47*K47*N47*Q47*T47*W47*Z47*AC47*AF47*AI47*AL47*AO47/1E+24</f>
        <v>136.75858234863563</v>
      </c>
    </row>
    <row r="48" spans="1:44" s="13" customFormat="1" ht="27" customHeight="1" x14ac:dyDescent="0.3">
      <c r="A48" s="60" t="s">
        <v>34</v>
      </c>
      <c r="B48" s="38" t="s">
        <v>48</v>
      </c>
      <c r="C48" s="80">
        <v>104.37</v>
      </c>
      <c r="D48" s="78">
        <v>108.5</v>
      </c>
      <c r="E48" s="79">
        <v>110.2</v>
      </c>
      <c r="F48" s="77">
        <v>105.2</v>
      </c>
      <c r="G48" s="78">
        <v>105</v>
      </c>
      <c r="H48" s="79">
        <v>104.9</v>
      </c>
      <c r="I48" s="80">
        <v>105.3</v>
      </c>
      <c r="J48" s="78">
        <v>105</v>
      </c>
      <c r="K48" s="79">
        <v>104.9</v>
      </c>
      <c r="L48" s="80">
        <v>105.6</v>
      </c>
      <c r="M48" s="78">
        <v>105.1</v>
      </c>
      <c r="N48" s="79">
        <v>104.8</v>
      </c>
      <c r="O48" s="80">
        <v>104.3</v>
      </c>
      <c r="P48" s="78">
        <v>104.2</v>
      </c>
      <c r="Q48" s="79">
        <v>103.8</v>
      </c>
      <c r="R48" s="80">
        <v>104.5</v>
      </c>
      <c r="S48" s="78">
        <v>104.15600000000001</v>
      </c>
      <c r="T48" s="79">
        <v>103.8</v>
      </c>
      <c r="U48" s="80">
        <v>104.5</v>
      </c>
      <c r="V48" s="78">
        <v>104.1</v>
      </c>
      <c r="W48" s="79">
        <v>103.7</v>
      </c>
      <c r="X48" s="80">
        <v>104.5</v>
      </c>
      <c r="Y48" s="78">
        <v>104.3</v>
      </c>
      <c r="Z48" s="79">
        <v>103.6</v>
      </c>
      <c r="AA48" s="80">
        <v>104.4</v>
      </c>
      <c r="AB48" s="78">
        <v>104.2</v>
      </c>
      <c r="AC48" s="79">
        <v>103.6</v>
      </c>
      <c r="AD48" s="80">
        <v>104.3</v>
      </c>
      <c r="AE48" s="78">
        <v>103.9</v>
      </c>
      <c r="AF48" s="79">
        <v>103.7</v>
      </c>
      <c r="AG48" s="80">
        <v>104.2</v>
      </c>
      <c r="AH48" s="78">
        <v>103.7</v>
      </c>
      <c r="AI48" s="79">
        <v>103.5</v>
      </c>
      <c r="AJ48" s="80">
        <v>104.1</v>
      </c>
      <c r="AK48" s="78">
        <v>103.6</v>
      </c>
      <c r="AL48" s="79">
        <v>103.4</v>
      </c>
      <c r="AM48" s="80">
        <v>104.1</v>
      </c>
      <c r="AN48" s="78">
        <v>103.5</v>
      </c>
      <c r="AO48" s="79">
        <v>103.2</v>
      </c>
      <c r="AP48" s="67">
        <f t="shared" si="270"/>
        <v>188.65867874193992</v>
      </c>
      <c r="AQ48" s="67">
        <f t="shared" si="271"/>
        <v>181.13905037887022</v>
      </c>
      <c r="AR48" s="67">
        <f t="shared" si="272"/>
        <v>174.54450061215894</v>
      </c>
    </row>
    <row r="49" spans="1:44" ht="25.5" customHeight="1" x14ac:dyDescent="0.3">
      <c r="A49" s="24" t="s">
        <v>56</v>
      </c>
      <c r="B49" s="92"/>
      <c r="C49" s="55"/>
      <c r="D49" s="56"/>
      <c r="E49" s="57"/>
      <c r="F49" s="58"/>
      <c r="G49" s="59"/>
      <c r="H49" s="57"/>
      <c r="I49" s="55"/>
      <c r="J49" s="59"/>
      <c r="K49" s="57"/>
      <c r="L49" s="55"/>
      <c r="M49" s="59"/>
      <c r="N49" s="57"/>
      <c r="O49" s="55"/>
      <c r="P49" s="59"/>
      <c r="Q49" s="57"/>
      <c r="R49" s="55"/>
      <c r="S49" s="59"/>
      <c r="T49" s="57"/>
      <c r="U49" s="55"/>
      <c r="V49" s="59"/>
      <c r="W49" s="57"/>
      <c r="X49" s="55"/>
      <c r="Y49" s="59"/>
      <c r="Z49" s="57"/>
      <c r="AA49" s="55"/>
      <c r="AB49" s="59"/>
      <c r="AC49" s="57"/>
      <c r="AD49" s="55"/>
      <c r="AE49" s="59"/>
      <c r="AF49" s="57"/>
      <c r="AG49" s="55"/>
      <c r="AH49" s="59"/>
      <c r="AI49" s="57"/>
      <c r="AJ49" s="55"/>
      <c r="AK49" s="59"/>
      <c r="AL49" s="57"/>
      <c r="AM49" s="55"/>
      <c r="AN49" s="59"/>
      <c r="AO49" s="57"/>
      <c r="AP49" s="52"/>
      <c r="AQ49" s="53"/>
      <c r="AR49" s="53"/>
    </row>
    <row r="50" spans="1:44" s="1" customFormat="1" ht="20.25" customHeight="1" x14ac:dyDescent="0.3">
      <c r="A50" s="130" t="s">
        <v>57</v>
      </c>
      <c r="B50" s="104" t="s">
        <v>58</v>
      </c>
      <c r="C50" s="33">
        <v>93</v>
      </c>
      <c r="D50" s="34">
        <v>85</v>
      </c>
      <c r="E50" s="35">
        <v>85</v>
      </c>
      <c r="F50" s="36">
        <v>82</v>
      </c>
      <c r="G50" s="34">
        <v>85</v>
      </c>
      <c r="H50" s="35">
        <v>86</v>
      </c>
      <c r="I50" s="33">
        <v>81</v>
      </c>
      <c r="J50" s="34">
        <v>84</v>
      </c>
      <c r="K50" s="35">
        <v>85</v>
      </c>
      <c r="L50" s="33">
        <v>80</v>
      </c>
      <c r="M50" s="34">
        <v>83</v>
      </c>
      <c r="N50" s="35">
        <v>85</v>
      </c>
      <c r="O50" s="33">
        <v>78</v>
      </c>
      <c r="P50" s="34">
        <v>82</v>
      </c>
      <c r="Q50" s="35">
        <v>88</v>
      </c>
      <c r="R50" s="33">
        <v>79</v>
      </c>
      <c r="S50" s="34">
        <v>84</v>
      </c>
      <c r="T50" s="35">
        <v>91</v>
      </c>
      <c r="U50" s="33">
        <v>80</v>
      </c>
      <c r="V50" s="34">
        <v>86</v>
      </c>
      <c r="W50" s="35">
        <v>94</v>
      </c>
      <c r="X50" s="33">
        <v>81</v>
      </c>
      <c r="Y50" s="34">
        <v>88</v>
      </c>
      <c r="Z50" s="35">
        <v>97</v>
      </c>
      <c r="AA50" s="33">
        <v>82</v>
      </c>
      <c r="AB50" s="34">
        <v>90</v>
      </c>
      <c r="AC50" s="35">
        <v>100</v>
      </c>
      <c r="AD50" s="33">
        <v>83</v>
      </c>
      <c r="AE50" s="34">
        <v>92</v>
      </c>
      <c r="AF50" s="35">
        <v>103</v>
      </c>
      <c r="AG50" s="33">
        <v>84</v>
      </c>
      <c r="AH50" s="34">
        <v>94</v>
      </c>
      <c r="AI50" s="35">
        <v>106</v>
      </c>
      <c r="AJ50" s="33">
        <v>85</v>
      </c>
      <c r="AK50" s="34">
        <v>96</v>
      </c>
      <c r="AL50" s="35">
        <v>109</v>
      </c>
      <c r="AM50" s="33">
        <v>86</v>
      </c>
      <c r="AN50" s="34">
        <v>98</v>
      </c>
      <c r="AO50" s="35">
        <v>112</v>
      </c>
      <c r="AP50" s="37">
        <f>IF((ISERROR(AM50/$D50)),0,(AM50/$D50)*100)</f>
        <v>101.17647058823529</v>
      </c>
      <c r="AQ50" s="37">
        <f>IF((ISERROR(AN50/$D50)),0,(AN50/$D50)*100)</f>
        <v>115.29411764705881</v>
      </c>
      <c r="AR50" s="37">
        <f>IF((ISERROR(AO50/$D50)),0,(AO50/$D50)*100)</f>
        <v>131.76470588235293</v>
      </c>
    </row>
    <row r="51" spans="1:44" s="12" customFormat="1" ht="23.25" customHeight="1" x14ac:dyDescent="0.3">
      <c r="A51" s="130"/>
      <c r="B51" s="61" t="s">
        <v>28</v>
      </c>
      <c r="C51" s="39">
        <v>111</v>
      </c>
      <c r="D51" s="40">
        <f>IF((ISERROR(D50/C50)),0,(D50/C50)*100)</f>
        <v>91.397849462365585</v>
      </c>
      <c r="E51" s="41">
        <f>IF((ISERROR(E50/D50)),0,(E50/D50)*100)</f>
        <v>100</v>
      </c>
      <c r="F51" s="42">
        <f>IF((ISERROR(F50/E50)),0,(F50/E50)*100)</f>
        <v>96.470588235294116</v>
      </c>
      <c r="G51" s="43">
        <f>IF((ISERROR(G50/E50)),0,(G50/E50)*100)</f>
        <v>100</v>
      </c>
      <c r="H51" s="41">
        <f t="shared" ref="H51:AO51" si="273">IF((ISERROR(H50/E50)),0,(H50/E50)*100)</f>
        <v>101.17647058823529</v>
      </c>
      <c r="I51" s="44">
        <f t="shared" si="273"/>
        <v>98.780487804878049</v>
      </c>
      <c r="J51" s="43">
        <f t="shared" si="273"/>
        <v>98.82352941176471</v>
      </c>
      <c r="K51" s="41">
        <f t="shared" si="273"/>
        <v>98.837209302325576</v>
      </c>
      <c r="L51" s="44">
        <f t="shared" si="273"/>
        <v>98.76543209876543</v>
      </c>
      <c r="M51" s="43">
        <f t="shared" si="273"/>
        <v>98.80952380952381</v>
      </c>
      <c r="N51" s="41">
        <f>IF((ISERROR(N50/K50)),0,(N50/K50)*100)</f>
        <v>100</v>
      </c>
      <c r="O51" s="44">
        <f t="shared" si="273"/>
        <v>97.5</v>
      </c>
      <c r="P51" s="43">
        <f t="shared" si="273"/>
        <v>98.795180722891558</v>
      </c>
      <c r="Q51" s="41">
        <f t="shared" si="273"/>
        <v>103.5294117647059</v>
      </c>
      <c r="R51" s="44">
        <f t="shared" si="273"/>
        <v>101.28205128205127</v>
      </c>
      <c r="S51" s="43">
        <f t="shared" si="273"/>
        <v>102.4390243902439</v>
      </c>
      <c r="T51" s="41">
        <f t="shared" si="273"/>
        <v>103.40909090909092</v>
      </c>
      <c r="U51" s="44">
        <f t="shared" si="273"/>
        <v>101.26582278481013</v>
      </c>
      <c r="V51" s="43">
        <f t="shared" si="273"/>
        <v>102.38095238095238</v>
      </c>
      <c r="W51" s="41">
        <f t="shared" si="273"/>
        <v>103.29670329670331</v>
      </c>
      <c r="X51" s="44">
        <f t="shared" si="273"/>
        <v>101.25</v>
      </c>
      <c r="Y51" s="43">
        <f t="shared" si="273"/>
        <v>102.32558139534885</v>
      </c>
      <c r="Z51" s="41">
        <f t="shared" si="273"/>
        <v>103.19148936170212</v>
      </c>
      <c r="AA51" s="44">
        <f t="shared" si="273"/>
        <v>101.23456790123457</v>
      </c>
      <c r="AB51" s="43">
        <f t="shared" si="273"/>
        <v>102.27272727272727</v>
      </c>
      <c r="AC51" s="41">
        <f t="shared" si="273"/>
        <v>103.09278350515463</v>
      </c>
      <c r="AD51" s="44">
        <f t="shared" si="273"/>
        <v>101.21951219512195</v>
      </c>
      <c r="AE51" s="43">
        <f t="shared" si="273"/>
        <v>102.22222222222221</v>
      </c>
      <c r="AF51" s="41">
        <f t="shared" si="273"/>
        <v>103</v>
      </c>
      <c r="AG51" s="44">
        <f t="shared" si="273"/>
        <v>101.20481927710843</v>
      </c>
      <c r="AH51" s="43">
        <f t="shared" si="273"/>
        <v>102.17391304347827</v>
      </c>
      <c r="AI51" s="41">
        <f t="shared" si="273"/>
        <v>102.91262135922329</v>
      </c>
      <c r="AJ51" s="44">
        <f t="shared" si="273"/>
        <v>101.19047619047619</v>
      </c>
      <c r="AK51" s="43">
        <f t="shared" si="273"/>
        <v>102.12765957446808</v>
      </c>
      <c r="AL51" s="41">
        <f t="shared" si="273"/>
        <v>102.8301886792453</v>
      </c>
      <c r="AM51" s="44">
        <f t="shared" si="273"/>
        <v>101.17647058823529</v>
      </c>
      <c r="AN51" s="43">
        <f t="shared" si="273"/>
        <v>102.08333333333333</v>
      </c>
      <c r="AO51" s="41">
        <f t="shared" si="273"/>
        <v>102.75229357798166</v>
      </c>
      <c r="AP51" s="105"/>
      <c r="AQ51" s="91"/>
      <c r="AR51" s="91"/>
    </row>
    <row r="52" spans="1:44" s="1" customFormat="1" ht="21" customHeight="1" x14ac:dyDescent="0.3">
      <c r="A52" s="130" t="s">
        <v>59</v>
      </c>
      <c r="B52" s="104" t="s">
        <v>27</v>
      </c>
      <c r="C52" s="68">
        <v>507</v>
      </c>
      <c r="D52" s="87">
        <v>505</v>
      </c>
      <c r="E52" s="88">
        <v>503</v>
      </c>
      <c r="F52" s="89">
        <v>495</v>
      </c>
      <c r="G52" s="87">
        <v>498</v>
      </c>
      <c r="H52" s="88">
        <v>504</v>
      </c>
      <c r="I52" s="68">
        <v>491</v>
      </c>
      <c r="J52" s="87">
        <v>494</v>
      </c>
      <c r="K52" s="88">
        <v>505</v>
      </c>
      <c r="L52" s="68">
        <v>489</v>
      </c>
      <c r="M52" s="87">
        <v>493</v>
      </c>
      <c r="N52" s="88">
        <v>506</v>
      </c>
      <c r="O52" s="68">
        <v>489</v>
      </c>
      <c r="P52" s="87">
        <v>494</v>
      </c>
      <c r="Q52" s="88">
        <v>508</v>
      </c>
      <c r="R52" s="68">
        <v>490</v>
      </c>
      <c r="S52" s="87">
        <v>496</v>
      </c>
      <c r="T52" s="88">
        <v>511</v>
      </c>
      <c r="U52" s="68">
        <v>490</v>
      </c>
      <c r="V52" s="87">
        <v>497</v>
      </c>
      <c r="W52" s="88">
        <v>513</v>
      </c>
      <c r="X52" s="68">
        <v>491</v>
      </c>
      <c r="Y52" s="87">
        <v>499</v>
      </c>
      <c r="Z52" s="88">
        <v>516</v>
      </c>
      <c r="AA52" s="68">
        <v>492</v>
      </c>
      <c r="AB52" s="87">
        <v>501</v>
      </c>
      <c r="AC52" s="88">
        <v>519</v>
      </c>
      <c r="AD52" s="68">
        <v>492</v>
      </c>
      <c r="AE52" s="87">
        <v>502</v>
      </c>
      <c r="AF52" s="88">
        <v>521</v>
      </c>
      <c r="AG52" s="68">
        <v>493</v>
      </c>
      <c r="AH52" s="87">
        <v>504</v>
      </c>
      <c r="AI52" s="88">
        <v>524</v>
      </c>
      <c r="AJ52" s="68">
        <v>493</v>
      </c>
      <c r="AK52" s="87">
        <v>505</v>
      </c>
      <c r="AL52" s="88">
        <v>526</v>
      </c>
      <c r="AM52" s="68">
        <v>494</v>
      </c>
      <c r="AN52" s="87">
        <v>507</v>
      </c>
      <c r="AO52" s="88">
        <v>529</v>
      </c>
      <c r="AP52" s="37">
        <f>IF((ISERROR(AM52/$D52)),0,(AM52/$D52)*100)</f>
        <v>97.821782178217816</v>
      </c>
      <c r="AQ52" s="37">
        <f>IF((ISERROR(AN52/$D52)),0,(AN52/$D52)*100)</f>
        <v>100.39603960396039</v>
      </c>
      <c r="AR52" s="37">
        <f>IF((ISERROR(AO52/$D52)),0,(AO52/$D52)*100)</f>
        <v>104.75247524752476</v>
      </c>
    </row>
    <row r="53" spans="1:44" s="12" customFormat="1" ht="27" customHeight="1" x14ac:dyDescent="0.3">
      <c r="A53" s="130"/>
      <c r="B53" s="61" t="s">
        <v>28</v>
      </c>
      <c r="C53" s="39">
        <v>97.5</v>
      </c>
      <c r="D53" s="40">
        <f>IF((ISERROR(D52/C52)),0,(D52/C52)*100)</f>
        <v>99.605522682445752</v>
      </c>
      <c r="E53" s="41">
        <f>IF((ISERROR(E52/D52)),0,(E52/D52)*100)</f>
        <v>99.603960396039611</v>
      </c>
      <c r="F53" s="42">
        <f>IF((ISERROR(F52/E52)),0,(F52/E52)*100)</f>
        <v>98.409542743538765</v>
      </c>
      <c r="G53" s="43">
        <f>IF((ISERROR(G52/E52)),0,(G52/E52)*100)</f>
        <v>99.005964214711724</v>
      </c>
      <c r="H53" s="41">
        <f t="shared" ref="H53:AO53" si="274">IF((ISERROR(H52/E52)),0,(H52/E52)*100)</f>
        <v>100.19880715705764</v>
      </c>
      <c r="I53" s="44">
        <f t="shared" si="274"/>
        <v>99.191919191919183</v>
      </c>
      <c r="J53" s="43">
        <f t="shared" si="274"/>
        <v>99.196787148594382</v>
      </c>
      <c r="K53" s="41">
        <f t="shared" si="274"/>
        <v>100.1984126984127</v>
      </c>
      <c r="L53" s="44">
        <f t="shared" si="274"/>
        <v>99.592668024439917</v>
      </c>
      <c r="M53" s="43">
        <f t="shared" si="274"/>
        <v>99.797570850202433</v>
      </c>
      <c r="N53" s="41">
        <f t="shared" si="274"/>
        <v>100.19801980198019</v>
      </c>
      <c r="O53" s="44">
        <f t="shared" si="274"/>
        <v>100</v>
      </c>
      <c r="P53" s="43">
        <f t="shared" si="274"/>
        <v>100.2028397565923</v>
      </c>
      <c r="Q53" s="41">
        <f t="shared" si="274"/>
        <v>100.39525691699605</v>
      </c>
      <c r="R53" s="44">
        <f t="shared" si="274"/>
        <v>100.20449897750512</v>
      </c>
      <c r="S53" s="43">
        <f t="shared" si="274"/>
        <v>100.40485829959513</v>
      </c>
      <c r="T53" s="41">
        <f t="shared" si="274"/>
        <v>100.59055118110236</v>
      </c>
      <c r="U53" s="44">
        <f t="shared" si="274"/>
        <v>100</v>
      </c>
      <c r="V53" s="43">
        <f t="shared" si="274"/>
        <v>100.20161290322579</v>
      </c>
      <c r="W53" s="41">
        <f t="shared" si="274"/>
        <v>100.39138943248534</v>
      </c>
      <c r="X53" s="44">
        <f t="shared" si="274"/>
        <v>100.20408163265306</v>
      </c>
      <c r="Y53" s="43">
        <f t="shared" si="274"/>
        <v>100.40241448692153</v>
      </c>
      <c r="Z53" s="41">
        <f t="shared" si="274"/>
        <v>100.58479532163742</v>
      </c>
      <c r="AA53" s="44">
        <f t="shared" si="274"/>
        <v>100.20366598778003</v>
      </c>
      <c r="AB53" s="43">
        <f t="shared" si="274"/>
        <v>100.40080160320642</v>
      </c>
      <c r="AC53" s="41">
        <f t="shared" si="274"/>
        <v>100.58139534883721</v>
      </c>
      <c r="AD53" s="44">
        <f t="shared" si="274"/>
        <v>100</v>
      </c>
      <c r="AE53" s="43">
        <f t="shared" si="274"/>
        <v>100.1996007984032</v>
      </c>
      <c r="AF53" s="41">
        <f t="shared" si="274"/>
        <v>100.38535645472062</v>
      </c>
      <c r="AG53" s="44">
        <f t="shared" si="274"/>
        <v>100.20325203252031</v>
      </c>
      <c r="AH53" s="43">
        <f t="shared" si="274"/>
        <v>100.39840637450199</v>
      </c>
      <c r="AI53" s="41">
        <f t="shared" si="274"/>
        <v>100.57581573896353</v>
      </c>
      <c r="AJ53" s="44">
        <f t="shared" si="274"/>
        <v>100</v>
      </c>
      <c r="AK53" s="43">
        <f t="shared" si="274"/>
        <v>100.1984126984127</v>
      </c>
      <c r="AL53" s="41">
        <f t="shared" si="274"/>
        <v>100.38167938931298</v>
      </c>
      <c r="AM53" s="44">
        <f t="shared" si="274"/>
        <v>100.2028397565923</v>
      </c>
      <c r="AN53" s="43">
        <f t="shared" si="274"/>
        <v>100.39603960396039</v>
      </c>
      <c r="AO53" s="41">
        <f t="shared" si="274"/>
        <v>100.57034220532319</v>
      </c>
      <c r="AP53" s="105"/>
      <c r="AQ53" s="91"/>
      <c r="AR53" s="91"/>
    </row>
    <row r="54" spans="1:44" s="12" customFormat="1" x14ac:dyDescent="0.3">
      <c r="A54" s="130" t="s">
        <v>74</v>
      </c>
      <c r="B54" s="104" t="s">
        <v>75</v>
      </c>
      <c r="C54" s="39">
        <v>1165.6198999999999</v>
      </c>
      <c r="D54" s="40">
        <v>1289.058</v>
      </c>
      <c r="E54" s="41">
        <v>1388.9849999999999</v>
      </c>
      <c r="F54" s="42">
        <v>1409.9760000000001</v>
      </c>
      <c r="G54" s="43">
        <v>1432.72</v>
      </c>
      <c r="H54" s="41">
        <v>1425.048</v>
      </c>
      <c r="I54" s="44">
        <v>1425.048</v>
      </c>
      <c r="J54" s="43">
        <v>1466.575</v>
      </c>
      <c r="K54" s="41">
        <v>1448.5050000000001</v>
      </c>
      <c r="L54" s="44">
        <v>1448.5050000000001</v>
      </c>
      <c r="M54" s="43">
        <v>1540.663</v>
      </c>
      <c r="N54" s="41">
        <v>1545.23</v>
      </c>
      <c r="O54" s="44">
        <v>1426.32</v>
      </c>
      <c r="P54" s="43">
        <v>1537.34</v>
      </c>
      <c r="Q54" s="41">
        <v>1620.54</v>
      </c>
      <c r="R54" s="44">
        <v>1445.23</v>
      </c>
      <c r="S54" s="43">
        <v>1585.67</v>
      </c>
      <c r="T54" s="41">
        <v>1690.67</v>
      </c>
      <c r="U54" s="44">
        <v>1459.38</v>
      </c>
      <c r="V54" s="43">
        <v>1625.67</v>
      </c>
      <c r="W54" s="41">
        <v>1760.34</v>
      </c>
      <c r="X54" s="44">
        <v>1480.25</v>
      </c>
      <c r="Y54" s="43">
        <v>1680.25</v>
      </c>
      <c r="Z54" s="41">
        <v>1840.21</v>
      </c>
      <c r="AA54" s="44">
        <v>1500.27</v>
      </c>
      <c r="AB54" s="43">
        <v>1735.23</v>
      </c>
      <c r="AC54" s="41">
        <v>1936.87</v>
      </c>
      <c r="AD54" s="44">
        <v>1520.28</v>
      </c>
      <c r="AE54" s="43">
        <v>1795.31</v>
      </c>
      <c r="AF54" s="41">
        <v>2038.64</v>
      </c>
      <c r="AG54" s="44">
        <v>1540.64</v>
      </c>
      <c r="AH54" s="43">
        <v>1854.15</v>
      </c>
      <c r="AI54" s="41">
        <v>2135.3200000000002</v>
      </c>
      <c r="AJ54" s="44">
        <v>1565.13</v>
      </c>
      <c r="AK54" s="43">
        <v>1920.31</v>
      </c>
      <c r="AL54" s="41">
        <v>2250.14</v>
      </c>
      <c r="AM54" s="44">
        <v>1590.36</v>
      </c>
      <c r="AN54" s="43">
        <v>1990.36</v>
      </c>
      <c r="AO54" s="41">
        <v>2360.69</v>
      </c>
      <c r="AP54" s="37">
        <f>IF((ISERROR(AM54/$D54)),0,(AM54/$D54)*100)</f>
        <v>123.37381250494546</v>
      </c>
      <c r="AQ54" s="37">
        <f>IF((ISERROR(AN54/$D54)),0,(AN54/$D54)*100)</f>
        <v>154.40422385959357</v>
      </c>
      <c r="AR54" s="37">
        <f>IF((ISERROR(AO54/$D54)),0,(AO54/$D54)*100)</f>
        <v>183.13295445201069</v>
      </c>
    </row>
    <row r="55" spans="1:44" s="12" customFormat="1" ht="27.75" customHeight="1" x14ac:dyDescent="0.3">
      <c r="A55" s="130"/>
      <c r="B55" s="61" t="s">
        <v>28</v>
      </c>
      <c r="C55" s="39">
        <v>103.7</v>
      </c>
      <c r="D55" s="40">
        <f>IF((ISERROR(D54/C54)),0,(D54/C54)*100)</f>
        <v>110.58991014137629</v>
      </c>
      <c r="E55" s="41">
        <f>IF((ISERROR(E54/D54)),0,(E54/D54)*100)</f>
        <v>107.75193978858979</v>
      </c>
      <c r="F55" s="42">
        <f>IF((ISERROR(F54/E54)),0,(F54/E54)*100)</f>
        <v>101.51124742167843</v>
      </c>
      <c r="G55" s="43">
        <f>IF((ISERROR(G54/E54)),0,(G54/E54)*100)</f>
        <v>103.14870210981401</v>
      </c>
      <c r="H55" s="41">
        <f t="shared" ref="H55" si="275">IF((ISERROR(H54/E54)),0,(H54/E54)*100)</f>
        <v>102.59635633214181</v>
      </c>
      <c r="I55" s="44">
        <f t="shared" ref="I55" si="276">IF((ISERROR(I54/F54)),0,(I54/F54)*100)</f>
        <v>101.06895436518069</v>
      </c>
      <c r="J55" s="43">
        <f t="shared" ref="J55" si="277">IF((ISERROR(J54/G54)),0,(J54/G54)*100)</f>
        <v>102.36298788318723</v>
      </c>
      <c r="K55" s="41">
        <f t="shared" ref="K55" si="278">IF((ISERROR(K54/H54)),0,(K54/H54)*100)</f>
        <v>101.64604981726933</v>
      </c>
      <c r="L55" s="44">
        <f t="shared" ref="L55" si="279">IF((ISERROR(L54/I54)),0,(L54/I54)*100)</f>
        <v>101.64604981726933</v>
      </c>
      <c r="M55" s="43">
        <f t="shared" ref="M55" si="280">IF((ISERROR(M54/J54)),0,(M54/J54)*100)</f>
        <v>105.05177028109711</v>
      </c>
      <c r="N55" s="41">
        <f t="shared" ref="N55" si="281">IF((ISERROR(N54/K54)),0,(N54/K54)*100)</f>
        <v>106.67757446470671</v>
      </c>
      <c r="O55" s="44">
        <f t="shared" ref="O55" si="282">IF((ISERROR(O54/L54)),0,(O54/L54)*100)</f>
        <v>98.468420889123593</v>
      </c>
      <c r="P55" s="43">
        <f t="shared" ref="P55" si="283">IF((ISERROR(P54/M54)),0,(P54/M54)*100)</f>
        <v>99.78431363640199</v>
      </c>
      <c r="Q55" s="41">
        <f t="shared" ref="Q55" si="284">IF((ISERROR(Q54/N54)),0,(Q54/N54)*100)</f>
        <v>104.87370812112114</v>
      </c>
      <c r="R55" s="44">
        <f t="shared" ref="R55" si="285">IF((ISERROR(R54/O54)),0,(R54/O54)*100)</f>
        <v>101.32578944416402</v>
      </c>
      <c r="S55" s="43">
        <f t="shared" ref="S55" si="286">IF((ISERROR(S54/P54)),0,(S54/P54)*100)</f>
        <v>103.14374178776329</v>
      </c>
      <c r="T55" s="41">
        <f t="shared" ref="T55" si="287">IF((ISERROR(T54/Q54)),0,(T54/Q54)*100)</f>
        <v>104.32756982240488</v>
      </c>
      <c r="U55" s="44">
        <f t="shared" ref="U55" si="288">IF((ISERROR(U54/R54)),0,(U54/R54)*100)</f>
        <v>100.97908291413825</v>
      </c>
      <c r="V55" s="43">
        <f t="shared" ref="V55" si="289">IF((ISERROR(V54/S54)),0,(V54/S54)*100)</f>
        <v>102.52259297331727</v>
      </c>
      <c r="W55" s="41">
        <f t="shared" ref="W55" si="290">IF((ISERROR(W54/T54)),0,(W54/T54)*100)</f>
        <v>104.12085149674388</v>
      </c>
      <c r="X55" s="44">
        <f t="shared" ref="X55" si="291">IF((ISERROR(X54/U54)),0,(X54/U54)*100)</f>
        <v>101.43005934026779</v>
      </c>
      <c r="Y55" s="43">
        <f t="shared" ref="Y55" si="292">IF((ISERROR(Y54/V54)),0,(Y54/V54)*100)</f>
        <v>103.35738495512618</v>
      </c>
      <c r="Z55" s="41">
        <f t="shared" ref="Z55" si="293">IF((ISERROR(Z54/W54)),0,(Z54/W54)*100)</f>
        <v>104.53719167888022</v>
      </c>
      <c r="AA55" s="44">
        <f t="shared" ref="AA55" si="294">IF((ISERROR(AA54/X54)),0,(AA54/X54)*100)</f>
        <v>101.3524742442155</v>
      </c>
      <c r="AB55" s="43">
        <f t="shared" ref="AB55" si="295">IF((ISERROR(AB54/Y54)),0,(AB54/Y54)*100)</f>
        <v>103.27213212319595</v>
      </c>
      <c r="AC55" s="41">
        <f t="shared" ref="AC55" si="296">IF((ISERROR(AC54/Z54)),0,(AC54/Z54)*100)</f>
        <v>105.25266138103801</v>
      </c>
      <c r="AD55" s="44">
        <f t="shared" ref="AD55" si="297">IF((ISERROR(AD54/AA54)),0,(AD54/AA54)*100)</f>
        <v>101.33375992321383</v>
      </c>
      <c r="AE55" s="43">
        <f t="shared" ref="AE55" si="298">IF((ISERROR(AE54/AB54)),0,(AE54/AB54)*100)</f>
        <v>103.46236521959624</v>
      </c>
      <c r="AF55" s="41">
        <f t="shared" ref="AF55" si="299">IF((ISERROR(AF54/AC54)),0,(AF54/AC54)*100)</f>
        <v>105.2543536737107</v>
      </c>
      <c r="AG55" s="44">
        <f t="shared" ref="AG55" si="300">IF((ISERROR(AG54/AD54)),0,(AG54/AD54)*100)</f>
        <v>101.33922698450286</v>
      </c>
      <c r="AH55" s="43">
        <f t="shared" ref="AH55" si="301">IF((ISERROR(AH54/AE54)),0,(AH54/AE54)*100)</f>
        <v>103.27742841069232</v>
      </c>
      <c r="AI55" s="41">
        <f t="shared" ref="AI55" si="302">IF((ISERROR(AI54/AF54)),0,(AI54/AF54)*100)</f>
        <v>104.74237727112192</v>
      </c>
      <c r="AJ55" s="44">
        <f t="shared" ref="AJ55" si="303">IF((ISERROR(AJ54/AG54)),0,(AJ54/AG54)*100)</f>
        <v>101.58959912763528</v>
      </c>
      <c r="AK55" s="43">
        <f t="shared" ref="AK55" si="304">IF((ISERROR(AK54/AH54)),0,(AK54/AH54)*100)</f>
        <v>103.56821184909526</v>
      </c>
      <c r="AL55" s="41">
        <f t="shared" ref="AL55" si="305">IF((ISERROR(AL54/AI54)),0,(AL54/AI54)*100)</f>
        <v>105.37718000112395</v>
      </c>
      <c r="AM55" s="44">
        <f t="shared" ref="AM55" si="306">IF((ISERROR(AM54/AJ54)),0,(AM54/AJ54)*100)</f>
        <v>101.61200667037242</v>
      </c>
      <c r="AN55" s="43">
        <f t="shared" ref="AN55" si="307">IF((ISERROR(AN54/AK54)),0,(AN54/AK54)*100)</f>
        <v>103.64784852445699</v>
      </c>
      <c r="AO55" s="41">
        <f t="shared" ref="AO55" si="308">IF((ISERROR(AO54/AL54)),0,(AO54/AL54)*100)</f>
        <v>104.91302763383612</v>
      </c>
      <c r="AP55" s="105"/>
      <c r="AQ55" s="91"/>
      <c r="AR55" s="91"/>
    </row>
    <row r="56" spans="1:44" x14ac:dyDescent="0.3">
      <c r="A56" s="24" t="s">
        <v>60</v>
      </c>
      <c r="B56" s="106"/>
      <c r="C56" s="84"/>
      <c r="D56" s="107"/>
      <c r="E56" s="83"/>
      <c r="F56" s="108"/>
      <c r="G56" s="85"/>
      <c r="H56" s="83"/>
      <c r="I56" s="84"/>
      <c r="J56" s="85"/>
      <c r="K56" s="83"/>
      <c r="L56" s="84"/>
      <c r="M56" s="85"/>
      <c r="N56" s="83"/>
      <c r="O56" s="84"/>
      <c r="P56" s="85"/>
      <c r="Q56" s="83"/>
      <c r="R56" s="84"/>
      <c r="S56" s="85"/>
      <c r="T56" s="83"/>
      <c r="U56" s="84"/>
      <c r="V56" s="85"/>
      <c r="W56" s="83"/>
      <c r="X56" s="84"/>
      <c r="Y56" s="85"/>
      <c r="Z56" s="83"/>
      <c r="AA56" s="84"/>
      <c r="AB56" s="85"/>
      <c r="AC56" s="83"/>
      <c r="AD56" s="84"/>
      <c r="AE56" s="85"/>
      <c r="AF56" s="83"/>
      <c r="AG56" s="84"/>
      <c r="AH56" s="85"/>
      <c r="AI56" s="83"/>
      <c r="AJ56" s="84"/>
      <c r="AK56" s="85"/>
      <c r="AL56" s="83"/>
      <c r="AM56" s="84"/>
      <c r="AN56" s="85"/>
      <c r="AO56" s="83"/>
      <c r="AP56" s="52"/>
      <c r="AQ56" s="53"/>
      <c r="AR56" s="53"/>
    </row>
    <row r="57" spans="1:44" ht="26.25" customHeight="1" x14ac:dyDescent="0.3">
      <c r="A57" s="130" t="s">
        <v>61</v>
      </c>
      <c r="B57" s="109" t="s">
        <v>44</v>
      </c>
      <c r="C57" s="39">
        <v>207368</v>
      </c>
      <c r="D57" s="75">
        <v>187060.5</v>
      </c>
      <c r="E57" s="76">
        <v>154895.1</v>
      </c>
      <c r="F57" s="110">
        <v>141014.9</v>
      </c>
      <c r="G57" s="75">
        <v>144660.20000000001</v>
      </c>
      <c r="H57" s="76">
        <v>151340</v>
      </c>
      <c r="I57" s="39">
        <v>146081.70000000001</v>
      </c>
      <c r="J57" s="75">
        <v>152677</v>
      </c>
      <c r="K57" s="76">
        <v>160315</v>
      </c>
      <c r="L57" s="39">
        <v>152734.20000000001</v>
      </c>
      <c r="M57" s="75">
        <v>164098.5</v>
      </c>
      <c r="N57" s="76">
        <v>174250</v>
      </c>
      <c r="O57" s="33">
        <v>159830</v>
      </c>
      <c r="P57" s="34">
        <v>173040</v>
      </c>
      <c r="Q57" s="35">
        <v>185280</v>
      </c>
      <c r="R57" s="33">
        <v>165320</v>
      </c>
      <c r="S57" s="34">
        <v>181940</v>
      </c>
      <c r="T57" s="35">
        <v>196250</v>
      </c>
      <c r="U57" s="33">
        <v>172960</v>
      </c>
      <c r="V57" s="34">
        <v>191830</v>
      </c>
      <c r="W57" s="35">
        <v>208540</v>
      </c>
      <c r="X57" s="33">
        <v>181610</v>
      </c>
      <c r="Y57" s="34">
        <v>202680</v>
      </c>
      <c r="Z57" s="35">
        <v>222135</v>
      </c>
      <c r="AA57" s="33">
        <v>190690</v>
      </c>
      <c r="AB57" s="34">
        <v>214720</v>
      </c>
      <c r="AC57" s="35">
        <v>236450</v>
      </c>
      <c r="AD57" s="33">
        <v>200010</v>
      </c>
      <c r="AE57" s="34">
        <v>226680</v>
      </c>
      <c r="AF57" s="35">
        <v>251025</v>
      </c>
      <c r="AG57" s="33">
        <v>210010</v>
      </c>
      <c r="AH57" s="34">
        <v>240180</v>
      </c>
      <c r="AI57" s="35">
        <v>267270</v>
      </c>
      <c r="AJ57" s="33">
        <v>219810</v>
      </c>
      <c r="AK57" s="34">
        <v>253970</v>
      </c>
      <c r="AL57" s="35">
        <v>285140</v>
      </c>
      <c r="AM57" s="33">
        <v>230430</v>
      </c>
      <c r="AN57" s="34">
        <v>267270</v>
      </c>
      <c r="AO57" s="35">
        <v>302980</v>
      </c>
      <c r="AP57" s="37">
        <f>IF((ISERROR(AM57/$D57)),0,(AM57/$D57)*100)</f>
        <v>123.18474504237933</v>
      </c>
      <c r="AQ57" s="37">
        <f>IF((ISERROR(AN57/$D57)),0,(AN57/$D57)*100)</f>
        <v>142.87890816072874</v>
      </c>
      <c r="AR57" s="37">
        <f>IF((ISERROR(AO57/$D57)),0,(AO57/$D57)*100)</f>
        <v>161.96898864271185</v>
      </c>
    </row>
    <row r="58" spans="1:44" ht="36" x14ac:dyDescent="0.3">
      <c r="A58" s="130"/>
      <c r="B58" s="109" t="s">
        <v>46</v>
      </c>
      <c r="C58" s="111">
        <v>167.7</v>
      </c>
      <c r="D58" s="40">
        <f>IF((ISERROR(D57/(C57*D59/100))),0,(D57/(C57*D59/100))*100)</f>
        <v>77.232040464889891</v>
      </c>
      <c r="E58" s="64">
        <f>IF((ISERROR(E57/(D57*E59/100))),0,(E57/(D57*E59/100))*100)</f>
        <v>77.099454827889389</v>
      </c>
      <c r="F58" s="65">
        <f>IF((ISERROR(F57/(E57*F59/100))),0,(F57/(E57*F59/100))*100)</f>
        <v>85.402408689147308</v>
      </c>
      <c r="G58" s="40">
        <f>IF((ISERROR(G57/(E57*G59/100))),0,(G57/(E57*G59/100))*100)</f>
        <v>87.857353559802718</v>
      </c>
      <c r="H58" s="64">
        <f>IF((ISERROR(H57/(E57*H59/100))),0,(H57/(E57*H59/100))*100)</f>
        <v>92.174371497652515</v>
      </c>
      <c r="I58" s="66">
        <f t="shared" ref="I58:AO58" si="309">IF((ISERROR(I57/(F57*I59/100))),0,(I57/(F57*I59/100))*100)</f>
        <v>97.729335359810847</v>
      </c>
      <c r="J58" s="40">
        <f t="shared" si="309"/>
        <v>99.850344883576483</v>
      </c>
      <c r="K58" s="64">
        <f t="shared" si="309"/>
        <v>100.5031835777491</v>
      </c>
      <c r="L58" s="66">
        <f t="shared" si="309"/>
        <v>99.197304083531876</v>
      </c>
      <c r="M58" s="40">
        <f t="shared" si="309"/>
        <v>102.26529546493141</v>
      </c>
      <c r="N58" s="64">
        <f t="shared" si="309"/>
        <v>103.71399056199711</v>
      </c>
      <c r="O58" s="66">
        <f t="shared" si="309"/>
        <v>99.37877379048598</v>
      </c>
      <c r="P58" s="40">
        <f t="shared" si="309"/>
        <v>100.42748714948644</v>
      </c>
      <c r="Q58" s="64">
        <f t="shared" si="309"/>
        <v>101.55681533218501</v>
      </c>
      <c r="R58" s="66">
        <f t="shared" si="309"/>
        <v>98.32214789049867</v>
      </c>
      <c r="S58" s="40">
        <f t="shared" si="309"/>
        <v>100.23195373089402</v>
      </c>
      <c r="T58" s="64">
        <f t="shared" si="309"/>
        <v>101.26268505400951</v>
      </c>
      <c r="U58" s="66">
        <f t="shared" si="309"/>
        <v>99.544567488753472</v>
      </c>
      <c r="V58" s="40">
        <f t="shared" si="309"/>
        <v>100.60673470911894</v>
      </c>
      <c r="W58" s="64">
        <f t="shared" si="309"/>
        <v>101.68652668149818</v>
      </c>
      <c r="X58" s="66">
        <f t="shared" si="309"/>
        <v>100.00110127307167</v>
      </c>
      <c r="Y58" s="40">
        <f t="shared" si="309"/>
        <v>100.91313240427331</v>
      </c>
      <c r="Z58" s="64">
        <f t="shared" si="309"/>
        <v>102.02982090042541</v>
      </c>
      <c r="AA58" s="66">
        <f t="shared" si="309"/>
        <v>100.09506642970834</v>
      </c>
      <c r="AB58" s="40">
        <f t="shared" si="309"/>
        <v>101.2814518718767</v>
      </c>
      <c r="AC58" s="64">
        <f t="shared" si="309"/>
        <v>102.05587668231688</v>
      </c>
      <c r="AD58" s="66">
        <f t="shared" si="309"/>
        <v>100.08350550171554</v>
      </c>
      <c r="AE58" s="40">
        <f t="shared" si="309"/>
        <v>101.02396622908036</v>
      </c>
      <c r="AF58" s="64">
        <f t="shared" si="309"/>
        <v>101.88492695659446</v>
      </c>
      <c r="AG58" s="66">
        <f t="shared" si="309"/>
        <v>100.28629418576827</v>
      </c>
      <c r="AH58" s="40">
        <f t="shared" si="309"/>
        <v>101.48997320644423</v>
      </c>
      <c r="AI58" s="64">
        <f t="shared" si="309"/>
        <v>102.27806626835738</v>
      </c>
      <c r="AJ58" s="66">
        <f t="shared" si="309"/>
        <v>100.06352242354298</v>
      </c>
      <c r="AK58" s="40">
        <f t="shared" si="309"/>
        <v>101.3820970162439</v>
      </c>
      <c r="AL58" s="64">
        <f t="shared" si="309"/>
        <v>102.5828102379904</v>
      </c>
      <c r="AM58" s="66">
        <f t="shared" si="309"/>
        <v>100.31717257335553</v>
      </c>
      <c r="AN58" s="40">
        <f t="shared" si="309"/>
        <v>101.18926826608836</v>
      </c>
      <c r="AO58" s="64">
        <f t="shared" si="309"/>
        <v>102.46535749005936</v>
      </c>
      <c r="AP58" s="67">
        <f t="shared" ref="AP58:AP59" si="310">$E58*F58*I58*L58*O58*R58*U58*X58*AA58*AD58*AG58*AJ58*AM58/1E+24</f>
        <v>62.61543660607466</v>
      </c>
      <c r="AQ58" s="67">
        <f t="shared" ref="AQ58:AQ59" si="311">$E58*G58*J58*M58*P58*S58*V58*Y58*AB58*AE58*AH58*AK58*AN58/1E+24</f>
        <v>75.303298615012523</v>
      </c>
      <c r="AR58" s="67">
        <f t="shared" ref="AR58:AR59" si="312">$E58*H58*K58*N58*Q58*T58*W58*Z58*AC58*AF58*AI58*AL58*AO58/1E+24</f>
        <v>88.350664923739032</v>
      </c>
    </row>
    <row r="59" spans="1:44" s="1" customFormat="1" ht="22.5" customHeight="1" x14ac:dyDescent="0.3">
      <c r="A59" s="93" t="s">
        <v>34</v>
      </c>
      <c r="B59" s="94" t="s">
        <v>48</v>
      </c>
      <c r="C59" s="95">
        <v>106.3</v>
      </c>
      <c r="D59" s="96">
        <v>116.8</v>
      </c>
      <c r="E59" s="97">
        <v>107.4</v>
      </c>
      <c r="F59" s="98">
        <v>106.6</v>
      </c>
      <c r="G59" s="99">
        <v>106.3</v>
      </c>
      <c r="H59" s="100">
        <v>106</v>
      </c>
      <c r="I59" s="101">
        <v>106</v>
      </c>
      <c r="J59" s="99">
        <v>105.7</v>
      </c>
      <c r="K59" s="100">
        <v>105.4</v>
      </c>
      <c r="L59" s="101">
        <v>105.4</v>
      </c>
      <c r="M59" s="99">
        <v>105.1</v>
      </c>
      <c r="N59" s="100">
        <v>104.8</v>
      </c>
      <c r="O59" s="101">
        <v>105.3</v>
      </c>
      <c r="P59" s="99">
        <v>105</v>
      </c>
      <c r="Q59" s="100">
        <v>104.7</v>
      </c>
      <c r="R59" s="101">
        <v>105.2</v>
      </c>
      <c r="S59" s="99">
        <v>104.9</v>
      </c>
      <c r="T59" s="100">
        <v>104.6</v>
      </c>
      <c r="U59" s="101">
        <v>105.1</v>
      </c>
      <c r="V59" s="99">
        <v>104.8</v>
      </c>
      <c r="W59" s="100">
        <v>104.5</v>
      </c>
      <c r="X59" s="101">
        <v>105</v>
      </c>
      <c r="Y59" s="99">
        <v>104.7</v>
      </c>
      <c r="Z59" s="100">
        <v>104.4</v>
      </c>
      <c r="AA59" s="101">
        <v>104.9</v>
      </c>
      <c r="AB59" s="99">
        <v>104.6</v>
      </c>
      <c r="AC59" s="100">
        <v>104.3</v>
      </c>
      <c r="AD59" s="101">
        <v>104.8</v>
      </c>
      <c r="AE59" s="99">
        <v>104.5</v>
      </c>
      <c r="AF59" s="100">
        <v>104.2</v>
      </c>
      <c r="AG59" s="101">
        <v>104.7</v>
      </c>
      <c r="AH59" s="99">
        <v>104.4</v>
      </c>
      <c r="AI59" s="100">
        <v>104.1</v>
      </c>
      <c r="AJ59" s="101">
        <v>104.6</v>
      </c>
      <c r="AK59" s="99">
        <v>104.3</v>
      </c>
      <c r="AL59" s="100">
        <v>104</v>
      </c>
      <c r="AM59" s="101">
        <v>104.5</v>
      </c>
      <c r="AN59" s="99">
        <v>104</v>
      </c>
      <c r="AO59" s="100">
        <v>103.7</v>
      </c>
      <c r="AP59" s="102">
        <f t="shared" si="310"/>
        <v>196.73223045198498</v>
      </c>
      <c r="AQ59" s="102">
        <f t="shared" si="311"/>
        <v>189.73791425950134</v>
      </c>
      <c r="AR59" s="102">
        <f t="shared" si="312"/>
        <v>183.32514959849757</v>
      </c>
    </row>
    <row r="60" spans="1:44" s="1" customFormat="1" x14ac:dyDescent="0.3">
      <c r="A60" s="24" t="s">
        <v>62</v>
      </c>
      <c r="B60" s="47"/>
      <c r="C60" s="112"/>
      <c r="D60" s="113"/>
      <c r="E60" s="114"/>
      <c r="F60" s="115"/>
      <c r="G60" s="116"/>
      <c r="H60" s="114"/>
      <c r="I60" s="112"/>
      <c r="J60" s="116"/>
      <c r="K60" s="114"/>
      <c r="L60" s="112"/>
      <c r="M60" s="116"/>
      <c r="N60" s="114"/>
      <c r="O60" s="112"/>
      <c r="P60" s="116"/>
      <c r="Q60" s="114"/>
      <c r="R60" s="112"/>
      <c r="S60" s="116"/>
      <c r="T60" s="114"/>
      <c r="U60" s="112"/>
      <c r="V60" s="116"/>
      <c r="W60" s="114"/>
      <c r="X60" s="112"/>
      <c r="Y60" s="116"/>
      <c r="Z60" s="114"/>
      <c r="AA60" s="112"/>
      <c r="AB60" s="116"/>
      <c r="AC60" s="114"/>
      <c r="AD60" s="112"/>
      <c r="AE60" s="116"/>
      <c r="AF60" s="114"/>
      <c r="AG60" s="112"/>
      <c r="AH60" s="116"/>
      <c r="AI60" s="114"/>
      <c r="AJ60" s="112"/>
      <c r="AK60" s="116"/>
      <c r="AL60" s="114"/>
      <c r="AM60" s="112"/>
      <c r="AN60" s="116"/>
      <c r="AO60" s="114"/>
      <c r="AP60" s="52"/>
      <c r="AQ60" s="53"/>
      <c r="AR60" s="53"/>
    </row>
    <row r="61" spans="1:44" s="1" customFormat="1" x14ac:dyDescent="0.3">
      <c r="A61" s="129" t="s">
        <v>63</v>
      </c>
      <c r="B61" s="47" t="s">
        <v>27</v>
      </c>
      <c r="C61" s="33">
        <v>5764</v>
      </c>
      <c r="D61" s="34">
        <v>5605</v>
      </c>
      <c r="E61" s="35">
        <v>5468</v>
      </c>
      <c r="F61" s="36">
        <v>5328</v>
      </c>
      <c r="G61" s="34">
        <v>5337</v>
      </c>
      <c r="H61" s="35">
        <v>5342</v>
      </c>
      <c r="I61" s="33">
        <v>5225</v>
      </c>
      <c r="J61" s="34">
        <v>5239</v>
      </c>
      <c r="K61" s="35">
        <v>5251</v>
      </c>
      <c r="L61" s="33">
        <v>5116</v>
      </c>
      <c r="M61" s="34">
        <v>5136</v>
      </c>
      <c r="N61" s="35">
        <v>5152</v>
      </c>
      <c r="O61" s="33">
        <v>5020</v>
      </c>
      <c r="P61" s="34">
        <v>5045</v>
      </c>
      <c r="Q61" s="35">
        <v>5065</v>
      </c>
      <c r="R61" s="33">
        <v>4920</v>
      </c>
      <c r="S61" s="34">
        <v>4950</v>
      </c>
      <c r="T61" s="35">
        <v>4975</v>
      </c>
      <c r="U61" s="33">
        <v>4830</v>
      </c>
      <c r="V61" s="34">
        <v>4865</v>
      </c>
      <c r="W61" s="35">
        <v>4895</v>
      </c>
      <c r="X61" s="33">
        <v>4730</v>
      </c>
      <c r="Y61" s="34">
        <v>4766</v>
      </c>
      <c r="Z61" s="35">
        <v>4800</v>
      </c>
      <c r="AA61" s="33">
        <v>4630</v>
      </c>
      <c r="AB61" s="34">
        <v>4671</v>
      </c>
      <c r="AC61" s="35">
        <v>4710</v>
      </c>
      <c r="AD61" s="33">
        <v>4540</v>
      </c>
      <c r="AE61" s="34">
        <v>4585</v>
      </c>
      <c r="AF61" s="35">
        <v>4630</v>
      </c>
      <c r="AG61" s="33">
        <v>4450</v>
      </c>
      <c r="AH61" s="34">
        <v>4500</v>
      </c>
      <c r="AI61" s="35">
        <v>4545</v>
      </c>
      <c r="AJ61" s="33">
        <v>4360</v>
      </c>
      <c r="AK61" s="34">
        <v>4415</v>
      </c>
      <c r="AL61" s="35">
        <v>4465</v>
      </c>
      <c r="AM61" s="33">
        <v>4270</v>
      </c>
      <c r="AN61" s="34">
        <v>4325</v>
      </c>
      <c r="AO61" s="35">
        <v>4380</v>
      </c>
      <c r="AP61" s="37">
        <f>IF((ISERROR(AM61/$D61)),0,(AM61/$D61)*100)</f>
        <v>76.181980374665486</v>
      </c>
      <c r="AQ61" s="37">
        <f>IF((ISERROR(AN61/$D61)),0,(AN61/$D61)*100)</f>
        <v>77.163247100802863</v>
      </c>
      <c r="AR61" s="37">
        <f>IF((ISERROR(AO61/$D61)),0,(AO61/$D61)*100)</f>
        <v>78.144513826940226</v>
      </c>
    </row>
    <row r="62" spans="1:44" s="12" customFormat="1" ht="23.25" customHeight="1" x14ac:dyDescent="0.3">
      <c r="A62" s="129"/>
      <c r="B62" s="61" t="s">
        <v>28</v>
      </c>
      <c r="C62" s="39">
        <v>98.7</v>
      </c>
      <c r="D62" s="40">
        <f>IF((ISERROR(D61/C61)),0,(D61/C61)*100)</f>
        <v>97.241498959056216</v>
      </c>
      <c r="E62" s="41">
        <f>IF((ISERROR(E61/D61)),0,(E61/D61)*100)</f>
        <v>97.5557537912578</v>
      </c>
      <c r="F62" s="42">
        <f>IF((ISERROR(F61/E61)),0,(F61/E61)*100)</f>
        <v>97.439648866130213</v>
      </c>
      <c r="G62" s="43">
        <f>IF((ISERROR(G61/E61)),0,(G61/E61)*100)</f>
        <v>97.604242867593271</v>
      </c>
      <c r="H62" s="41">
        <f t="shared" ref="H62:AO62" si="313">IF((ISERROR(H61/E61)),0,(H61/E61)*100)</f>
        <v>97.695683979517185</v>
      </c>
      <c r="I62" s="44">
        <f t="shared" si="313"/>
        <v>98.066816816816811</v>
      </c>
      <c r="J62" s="43">
        <f t="shared" si="313"/>
        <v>98.163762413340834</v>
      </c>
      <c r="K62" s="41">
        <f t="shared" si="313"/>
        <v>98.296518157993262</v>
      </c>
      <c r="L62" s="44">
        <f t="shared" si="313"/>
        <v>97.913875598086122</v>
      </c>
      <c r="M62" s="43">
        <f t="shared" si="313"/>
        <v>98.033975949608703</v>
      </c>
      <c r="N62" s="41">
        <f t="shared" si="313"/>
        <v>98.114644829556269</v>
      </c>
      <c r="O62" s="44">
        <f t="shared" si="313"/>
        <v>98.123534010946059</v>
      </c>
      <c r="P62" s="43">
        <f t="shared" si="313"/>
        <v>98.228193146417439</v>
      </c>
      <c r="Q62" s="41">
        <f t="shared" si="313"/>
        <v>98.311335403726702</v>
      </c>
      <c r="R62" s="44">
        <f t="shared" si="313"/>
        <v>98.007968127490045</v>
      </c>
      <c r="S62" s="43">
        <f t="shared" si="313"/>
        <v>98.116947472745295</v>
      </c>
      <c r="T62" s="41">
        <f t="shared" si="313"/>
        <v>98.223099703849954</v>
      </c>
      <c r="U62" s="44">
        <f t="shared" si="313"/>
        <v>98.170731707317074</v>
      </c>
      <c r="V62" s="43">
        <f t="shared" si="313"/>
        <v>98.282828282828277</v>
      </c>
      <c r="W62" s="41">
        <f t="shared" si="313"/>
        <v>98.391959798994975</v>
      </c>
      <c r="X62" s="44">
        <f t="shared" si="313"/>
        <v>97.929606625258799</v>
      </c>
      <c r="Y62" s="43">
        <f t="shared" si="313"/>
        <v>97.965056526207604</v>
      </c>
      <c r="Z62" s="41">
        <f t="shared" si="313"/>
        <v>98.059244126659863</v>
      </c>
      <c r="AA62" s="44">
        <f t="shared" si="313"/>
        <v>97.885835095137423</v>
      </c>
      <c r="AB62" s="43">
        <f t="shared" si="313"/>
        <v>98.006714225765847</v>
      </c>
      <c r="AC62" s="41">
        <f t="shared" si="313"/>
        <v>98.125</v>
      </c>
      <c r="AD62" s="44">
        <f t="shared" si="313"/>
        <v>98.056155507559396</v>
      </c>
      <c r="AE62" s="43">
        <f t="shared" si="313"/>
        <v>98.158852494112608</v>
      </c>
      <c r="AF62" s="41">
        <f t="shared" si="313"/>
        <v>98.301486199575379</v>
      </c>
      <c r="AG62" s="44">
        <f t="shared" si="313"/>
        <v>98.017621145374449</v>
      </c>
      <c r="AH62" s="43">
        <f t="shared" si="313"/>
        <v>98.146128680479833</v>
      </c>
      <c r="AI62" s="41">
        <f t="shared" si="313"/>
        <v>98.16414686825054</v>
      </c>
      <c r="AJ62" s="44">
        <f t="shared" si="313"/>
        <v>97.977528089887642</v>
      </c>
      <c r="AK62" s="43">
        <f t="shared" si="313"/>
        <v>98.111111111111114</v>
      </c>
      <c r="AL62" s="41">
        <f t="shared" si="313"/>
        <v>98.239823982398249</v>
      </c>
      <c r="AM62" s="44">
        <f t="shared" si="313"/>
        <v>97.935779816513758</v>
      </c>
      <c r="AN62" s="43">
        <f t="shared" si="313"/>
        <v>97.961494903737261</v>
      </c>
      <c r="AO62" s="41">
        <f t="shared" si="313"/>
        <v>98.096304591265394</v>
      </c>
      <c r="AP62" s="105"/>
      <c r="AQ62" s="91"/>
      <c r="AR62" s="91"/>
    </row>
    <row r="63" spans="1:44" s="1" customFormat="1" ht="19.5" customHeight="1" x14ac:dyDescent="0.3">
      <c r="A63" s="130" t="s">
        <v>64</v>
      </c>
      <c r="B63" s="47" t="s">
        <v>27</v>
      </c>
      <c r="C63" s="33">
        <v>5471</v>
      </c>
      <c r="D63" s="34">
        <v>5377</v>
      </c>
      <c r="E63" s="35">
        <v>5281</v>
      </c>
      <c r="F63" s="36">
        <v>5173</v>
      </c>
      <c r="G63" s="34">
        <v>5186</v>
      </c>
      <c r="H63" s="35">
        <v>5190</v>
      </c>
      <c r="I63" s="33">
        <v>5074</v>
      </c>
      <c r="J63" s="34">
        <v>5093</v>
      </c>
      <c r="K63" s="35">
        <v>5103</v>
      </c>
      <c r="L63" s="33">
        <v>4970</v>
      </c>
      <c r="M63" s="34">
        <v>4994</v>
      </c>
      <c r="N63" s="35">
        <v>5010</v>
      </c>
      <c r="O63" s="33">
        <v>4870</v>
      </c>
      <c r="P63" s="34">
        <v>4900</v>
      </c>
      <c r="Q63" s="35">
        <v>4920</v>
      </c>
      <c r="R63" s="33">
        <v>4770</v>
      </c>
      <c r="S63" s="34">
        <v>4800</v>
      </c>
      <c r="T63" s="35">
        <v>4825</v>
      </c>
      <c r="U63" s="33">
        <v>4680</v>
      </c>
      <c r="V63" s="34">
        <v>4715</v>
      </c>
      <c r="W63" s="35">
        <v>4745</v>
      </c>
      <c r="X63" s="33">
        <v>4580</v>
      </c>
      <c r="Y63" s="34">
        <v>4620</v>
      </c>
      <c r="Z63" s="35">
        <v>4655</v>
      </c>
      <c r="AA63" s="33">
        <v>4490</v>
      </c>
      <c r="AB63" s="34">
        <v>4530</v>
      </c>
      <c r="AC63" s="35">
        <v>4570</v>
      </c>
      <c r="AD63" s="33">
        <v>4400</v>
      </c>
      <c r="AE63" s="34">
        <v>4450</v>
      </c>
      <c r="AF63" s="35">
        <v>4493</v>
      </c>
      <c r="AG63" s="33">
        <v>4315</v>
      </c>
      <c r="AH63" s="34">
        <v>4370</v>
      </c>
      <c r="AI63" s="35">
        <v>4416</v>
      </c>
      <c r="AJ63" s="33">
        <v>4230</v>
      </c>
      <c r="AK63" s="34">
        <v>4285</v>
      </c>
      <c r="AL63" s="35">
        <v>4335</v>
      </c>
      <c r="AM63" s="33">
        <v>4140</v>
      </c>
      <c r="AN63" s="34">
        <v>4200</v>
      </c>
      <c r="AO63" s="35">
        <v>4254</v>
      </c>
      <c r="AP63" s="37">
        <f>IF((ISERROR(AM63/$D63)),0,(AM63/$D63)*100)</f>
        <v>76.994606657987731</v>
      </c>
      <c r="AQ63" s="37">
        <f>IF((ISERROR(AN63/$D63)),0,(AN63/$D63)*100)</f>
        <v>78.110470522596245</v>
      </c>
      <c r="AR63" s="37">
        <f>IF((ISERROR(AO63/$D63)),0,(AO63/$D63)*100)</f>
        <v>79.114748000743901</v>
      </c>
    </row>
    <row r="64" spans="1:44" s="14" customFormat="1" ht="25.5" customHeight="1" x14ac:dyDescent="0.3">
      <c r="A64" s="130"/>
      <c r="B64" s="61" t="s">
        <v>28</v>
      </c>
      <c r="C64" s="39">
        <v>98.7</v>
      </c>
      <c r="D64" s="40">
        <f>IF((ISERROR(D63/C63)),0,(D63/C63)*100)</f>
        <v>98.281849753244373</v>
      </c>
      <c r="E64" s="41">
        <f>IF((ISERROR(E63/D63)),0,(E63/D63)*100)</f>
        <v>98.214617816626372</v>
      </c>
      <c r="F64" s="42">
        <f>IF((ISERROR(F63/E63)),0,(F63/E63)*100)</f>
        <v>97.954932777882973</v>
      </c>
      <c r="G64" s="43">
        <f>IF((ISERROR(G63/E63)),0,(G63/E63)*100)</f>
        <v>98.201098276841506</v>
      </c>
      <c r="H64" s="41">
        <f t="shared" ref="H64:AO64" si="314">IF((ISERROR(H63/E63)),0,(H63/E63)*100)</f>
        <v>98.276841507290285</v>
      </c>
      <c r="I64" s="44">
        <f t="shared" si="314"/>
        <v>98.086216895418517</v>
      </c>
      <c r="J64" s="43">
        <f t="shared" si="314"/>
        <v>98.206710374084068</v>
      </c>
      <c r="K64" s="41">
        <f t="shared" si="314"/>
        <v>98.323699421965316</v>
      </c>
      <c r="L64" s="44">
        <f t="shared" si="314"/>
        <v>97.950335041387476</v>
      </c>
      <c r="M64" s="43">
        <f t="shared" si="314"/>
        <v>98.056155507559396</v>
      </c>
      <c r="N64" s="41">
        <f t="shared" si="314"/>
        <v>98.177542621987072</v>
      </c>
      <c r="O64" s="44">
        <f t="shared" si="314"/>
        <v>97.987927565392354</v>
      </c>
      <c r="P64" s="43">
        <f t="shared" si="314"/>
        <v>98.117741289547453</v>
      </c>
      <c r="Q64" s="41">
        <f t="shared" si="314"/>
        <v>98.203592814371248</v>
      </c>
      <c r="R64" s="44">
        <f t="shared" si="314"/>
        <v>97.946611909650926</v>
      </c>
      <c r="S64" s="43">
        <f t="shared" si="314"/>
        <v>97.959183673469383</v>
      </c>
      <c r="T64" s="41">
        <f t="shared" si="314"/>
        <v>98.069105691056919</v>
      </c>
      <c r="U64" s="44">
        <f t="shared" si="314"/>
        <v>98.113207547169807</v>
      </c>
      <c r="V64" s="43">
        <f t="shared" si="314"/>
        <v>98.229166666666671</v>
      </c>
      <c r="W64" s="41">
        <f t="shared" si="314"/>
        <v>98.341968911917093</v>
      </c>
      <c r="X64" s="44">
        <f t="shared" si="314"/>
        <v>97.863247863247864</v>
      </c>
      <c r="Y64" s="43">
        <f t="shared" si="314"/>
        <v>97.985153764581128</v>
      </c>
      <c r="Z64" s="41">
        <f t="shared" si="314"/>
        <v>98.103266596417285</v>
      </c>
      <c r="AA64" s="44">
        <f t="shared" si="314"/>
        <v>98.034934497816593</v>
      </c>
      <c r="AB64" s="43">
        <f t="shared" si="314"/>
        <v>98.05194805194806</v>
      </c>
      <c r="AC64" s="41">
        <f t="shared" si="314"/>
        <v>98.174006444683144</v>
      </c>
      <c r="AD64" s="44">
        <f t="shared" si="314"/>
        <v>97.995545657015597</v>
      </c>
      <c r="AE64" s="43">
        <f t="shared" si="314"/>
        <v>98.233995584988961</v>
      </c>
      <c r="AF64" s="41">
        <f t="shared" si="314"/>
        <v>98.31509846827133</v>
      </c>
      <c r="AG64" s="44">
        <f t="shared" si="314"/>
        <v>98.068181818181827</v>
      </c>
      <c r="AH64" s="43">
        <f t="shared" si="314"/>
        <v>98.202247191011239</v>
      </c>
      <c r="AI64" s="41">
        <f t="shared" si="314"/>
        <v>98.286223013576674</v>
      </c>
      <c r="AJ64" s="44">
        <f t="shared" si="314"/>
        <v>98.030127462340673</v>
      </c>
      <c r="AK64" s="43">
        <f t="shared" si="314"/>
        <v>98.054919908466815</v>
      </c>
      <c r="AL64" s="41">
        <f t="shared" si="314"/>
        <v>98.165760869565219</v>
      </c>
      <c r="AM64" s="44">
        <f t="shared" si="314"/>
        <v>97.872340425531917</v>
      </c>
      <c r="AN64" s="43">
        <f t="shared" si="314"/>
        <v>98.016336056009337</v>
      </c>
      <c r="AO64" s="41">
        <f t="shared" si="314"/>
        <v>98.131487889273359</v>
      </c>
      <c r="AP64" s="117"/>
      <c r="AQ64" s="118"/>
      <c r="AR64" s="118"/>
    </row>
    <row r="65" spans="1:44" s="1" customFormat="1" x14ac:dyDescent="0.3">
      <c r="A65" s="129" t="s">
        <v>65</v>
      </c>
      <c r="B65" s="47" t="s">
        <v>27</v>
      </c>
      <c r="C65" s="33">
        <v>293</v>
      </c>
      <c r="D65" s="34">
        <v>228</v>
      </c>
      <c r="E65" s="35">
        <v>187</v>
      </c>
      <c r="F65" s="36">
        <v>155</v>
      </c>
      <c r="G65" s="34">
        <v>151</v>
      </c>
      <c r="H65" s="35">
        <v>148</v>
      </c>
      <c r="I65" s="33">
        <v>151</v>
      </c>
      <c r="J65" s="34">
        <v>146</v>
      </c>
      <c r="K65" s="35">
        <v>141</v>
      </c>
      <c r="L65" s="33">
        <v>146</v>
      </c>
      <c r="M65" s="34">
        <v>142</v>
      </c>
      <c r="N65" s="35">
        <v>136</v>
      </c>
      <c r="O65" s="33">
        <v>142</v>
      </c>
      <c r="P65" s="34">
        <v>137</v>
      </c>
      <c r="Q65" s="35">
        <v>130</v>
      </c>
      <c r="R65" s="33">
        <v>138</v>
      </c>
      <c r="S65" s="34">
        <v>132</v>
      </c>
      <c r="T65" s="35">
        <v>124</v>
      </c>
      <c r="U65" s="33">
        <v>135</v>
      </c>
      <c r="V65" s="34">
        <v>128</v>
      </c>
      <c r="W65" s="35">
        <v>119</v>
      </c>
      <c r="X65" s="33">
        <v>132</v>
      </c>
      <c r="Y65" s="34">
        <v>124</v>
      </c>
      <c r="Z65" s="35">
        <v>114</v>
      </c>
      <c r="AA65" s="33">
        <v>129</v>
      </c>
      <c r="AB65" s="34">
        <v>120</v>
      </c>
      <c r="AC65" s="35">
        <v>109</v>
      </c>
      <c r="AD65" s="33">
        <v>127</v>
      </c>
      <c r="AE65" s="34">
        <v>117</v>
      </c>
      <c r="AF65" s="35">
        <v>105</v>
      </c>
      <c r="AG65" s="33">
        <v>125</v>
      </c>
      <c r="AH65" s="34">
        <v>114</v>
      </c>
      <c r="AI65" s="35">
        <v>102</v>
      </c>
      <c r="AJ65" s="33">
        <v>123</v>
      </c>
      <c r="AK65" s="34">
        <v>111</v>
      </c>
      <c r="AL65" s="35">
        <v>99</v>
      </c>
      <c r="AM65" s="33">
        <v>121</v>
      </c>
      <c r="AN65" s="34">
        <v>108</v>
      </c>
      <c r="AO65" s="35">
        <v>96</v>
      </c>
      <c r="AP65" s="37">
        <f>IF((ISERROR(AM65/$D65)),0,(AM65/$D65)*100)</f>
        <v>53.070175438596493</v>
      </c>
      <c r="AQ65" s="37">
        <f>IF((ISERROR(AN65/$D65)),0,(AN65/$D65)*100)</f>
        <v>47.368421052631575</v>
      </c>
      <c r="AR65" s="37">
        <f>IF((ISERROR(AO65/$D65)),0,(AO65/$D65)*100)</f>
        <v>42.105263157894733</v>
      </c>
    </row>
    <row r="66" spans="1:44" s="14" customFormat="1" ht="23.25" customHeight="1" x14ac:dyDescent="0.3">
      <c r="A66" s="129"/>
      <c r="B66" s="61" t="s">
        <v>28</v>
      </c>
      <c r="C66" s="39">
        <v>99</v>
      </c>
      <c r="D66" s="40">
        <f>IF((ISERROR(D65/C65)),0,(D65/C65)*100)</f>
        <v>77.815699658703068</v>
      </c>
      <c r="E66" s="41">
        <f>IF((ISERROR(E65/D65)),0,(E65/D65)*100)</f>
        <v>82.017543859649123</v>
      </c>
      <c r="F66" s="42">
        <f>IF((ISERROR(F65/E65)),0,(F65/E65)*100)</f>
        <v>82.887700534759361</v>
      </c>
      <c r="G66" s="43">
        <f>IF((ISERROR(G65/E65)),0,(G65/E65)*100)</f>
        <v>80.748663101604279</v>
      </c>
      <c r="H66" s="41">
        <f t="shared" ref="H66:AO66" si="315">IF((ISERROR(H65/E65)),0,(H65/E65)*100)</f>
        <v>79.144385026737979</v>
      </c>
      <c r="I66" s="44">
        <f t="shared" si="315"/>
        <v>97.41935483870968</v>
      </c>
      <c r="J66" s="43">
        <f t="shared" si="315"/>
        <v>96.688741721854313</v>
      </c>
      <c r="K66" s="41">
        <f t="shared" si="315"/>
        <v>95.270270270270274</v>
      </c>
      <c r="L66" s="44">
        <f t="shared" si="315"/>
        <v>96.688741721854313</v>
      </c>
      <c r="M66" s="43">
        <f t="shared" si="315"/>
        <v>97.260273972602747</v>
      </c>
      <c r="N66" s="41">
        <f t="shared" si="315"/>
        <v>96.453900709219852</v>
      </c>
      <c r="O66" s="44">
        <f t="shared" si="315"/>
        <v>97.260273972602747</v>
      </c>
      <c r="P66" s="43">
        <f t="shared" si="315"/>
        <v>96.478873239436624</v>
      </c>
      <c r="Q66" s="41">
        <f t="shared" si="315"/>
        <v>95.588235294117652</v>
      </c>
      <c r="R66" s="44">
        <f t="shared" si="315"/>
        <v>97.183098591549296</v>
      </c>
      <c r="S66" s="43">
        <f t="shared" si="315"/>
        <v>96.350364963503651</v>
      </c>
      <c r="T66" s="41">
        <f t="shared" si="315"/>
        <v>95.384615384615387</v>
      </c>
      <c r="U66" s="44">
        <f t="shared" si="315"/>
        <v>97.826086956521735</v>
      </c>
      <c r="V66" s="43">
        <f t="shared" si="315"/>
        <v>96.969696969696969</v>
      </c>
      <c r="W66" s="41">
        <f t="shared" si="315"/>
        <v>95.967741935483872</v>
      </c>
      <c r="X66" s="44">
        <f t="shared" si="315"/>
        <v>97.777777777777771</v>
      </c>
      <c r="Y66" s="43">
        <f t="shared" si="315"/>
        <v>96.875</v>
      </c>
      <c r="Z66" s="41">
        <f t="shared" si="315"/>
        <v>95.798319327731093</v>
      </c>
      <c r="AA66" s="44">
        <f t="shared" si="315"/>
        <v>97.727272727272734</v>
      </c>
      <c r="AB66" s="43">
        <f t="shared" si="315"/>
        <v>96.774193548387103</v>
      </c>
      <c r="AC66" s="41">
        <f t="shared" si="315"/>
        <v>95.614035087719301</v>
      </c>
      <c r="AD66" s="44">
        <f t="shared" si="315"/>
        <v>98.449612403100772</v>
      </c>
      <c r="AE66" s="43">
        <f t="shared" si="315"/>
        <v>97.5</v>
      </c>
      <c r="AF66" s="41">
        <f t="shared" si="315"/>
        <v>96.330275229357795</v>
      </c>
      <c r="AG66" s="44">
        <f t="shared" si="315"/>
        <v>98.425196850393704</v>
      </c>
      <c r="AH66" s="43">
        <f t="shared" si="315"/>
        <v>97.435897435897431</v>
      </c>
      <c r="AI66" s="41">
        <f t="shared" si="315"/>
        <v>97.142857142857139</v>
      </c>
      <c r="AJ66" s="44">
        <f t="shared" si="315"/>
        <v>98.4</v>
      </c>
      <c r="AK66" s="43">
        <f t="shared" si="315"/>
        <v>97.368421052631575</v>
      </c>
      <c r="AL66" s="41">
        <f t="shared" si="315"/>
        <v>97.058823529411768</v>
      </c>
      <c r="AM66" s="44">
        <f t="shared" si="315"/>
        <v>98.373983739837399</v>
      </c>
      <c r="AN66" s="43">
        <f t="shared" si="315"/>
        <v>97.297297297297305</v>
      </c>
      <c r="AO66" s="41">
        <f t="shared" si="315"/>
        <v>96.969696969696969</v>
      </c>
      <c r="AP66" s="117"/>
      <c r="AQ66" s="118"/>
      <c r="AR66" s="118"/>
    </row>
    <row r="67" spans="1:44" s="1" customFormat="1" x14ac:dyDescent="0.3">
      <c r="A67" s="119" t="s">
        <v>66</v>
      </c>
      <c r="B67" s="47" t="s">
        <v>67</v>
      </c>
      <c r="C67" s="120">
        <v>5.0832755031228309</v>
      </c>
      <c r="D67" s="121">
        <v>4.0677966101694913</v>
      </c>
      <c r="E67" s="122">
        <v>3.4198975859546454</v>
      </c>
      <c r="F67" s="123">
        <v>2.909159159159159</v>
      </c>
      <c r="G67" s="121">
        <v>2.829304852913622</v>
      </c>
      <c r="H67" s="122">
        <v>2.77</v>
      </c>
      <c r="I67" s="120">
        <v>2.8899521531100478</v>
      </c>
      <c r="J67" s="121">
        <v>2.7867913723993127</v>
      </c>
      <c r="K67" s="122">
        <v>2.69</v>
      </c>
      <c r="L67" s="120">
        <v>2.8537920250195468</v>
      </c>
      <c r="M67" s="121">
        <v>2.7647975077881619</v>
      </c>
      <c r="N67" s="122">
        <v>2.64</v>
      </c>
      <c r="O67" s="120">
        <v>2.83</v>
      </c>
      <c r="P67" s="121">
        <v>2.72</v>
      </c>
      <c r="Q67" s="122">
        <v>2.57</v>
      </c>
      <c r="R67" s="120">
        <v>2.8</v>
      </c>
      <c r="S67" s="121">
        <v>2.67</v>
      </c>
      <c r="T67" s="122">
        <v>2.4900000000000002</v>
      </c>
      <c r="U67" s="120">
        <v>2.8</v>
      </c>
      <c r="V67" s="121">
        <v>2.63</v>
      </c>
      <c r="W67" s="122">
        <v>2.4300000000000002</v>
      </c>
      <c r="X67" s="120">
        <v>2.79</v>
      </c>
      <c r="Y67" s="121">
        <v>2.6</v>
      </c>
      <c r="Z67" s="122">
        <v>2.38</v>
      </c>
      <c r="AA67" s="120">
        <v>2.79</v>
      </c>
      <c r="AB67" s="121">
        <v>2.57</v>
      </c>
      <c r="AC67" s="122">
        <v>2.31</v>
      </c>
      <c r="AD67" s="120">
        <v>2.8</v>
      </c>
      <c r="AE67" s="121">
        <v>2.5499999999999998</v>
      </c>
      <c r="AF67" s="122">
        <v>2.27</v>
      </c>
      <c r="AG67" s="120">
        <v>2.81</v>
      </c>
      <c r="AH67" s="121">
        <v>2.5299999999999998</v>
      </c>
      <c r="AI67" s="122">
        <v>2.2400000000000002</v>
      </c>
      <c r="AJ67" s="120">
        <v>2.82</v>
      </c>
      <c r="AK67" s="121">
        <v>2.5099999999999998</v>
      </c>
      <c r="AL67" s="122">
        <v>2.2200000000000002</v>
      </c>
      <c r="AM67" s="120">
        <v>2.83</v>
      </c>
      <c r="AN67" s="121">
        <v>2.5</v>
      </c>
      <c r="AO67" s="122">
        <v>2.19</v>
      </c>
      <c r="AP67" s="37">
        <f>AM67-C67</f>
        <v>-2.2532755031228309</v>
      </c>
      <c r="AQ67" s="124">
        <f>AN67-C67</f>
        <v>-2.5832755031228309</v>
      </c>
      <c r="AR67" s="124">
        <f>AO67-C67</f>
        <v>-2.893275503122831</v>
      </c>
    </row>
    <row r="68" spans="1:44" ht="23.25" customHeight="1" x14ac:dyDescent="0.3">
      <c r="A68" s="129" t="s">
        <v>68</v>
      </c>
      <c r="B68" s="47" t="s">
        <v>27</v>
      </c>
      <c r="C68" s="33">
        <v>130</v>
      </c>
      <c r="D68" s="34">
        <v>100</v>
      </c>
      <c r="E68" s="35">
        <v>83</v>
      </c>
      <c r="F68" s="36">
        <v>69</v>
      </c>
      <c r="G68" s="34">
        <v>67</v>
      </c>
      <c r="H68" s="35">
        <v>66</v>
      </c>
      <c r="I68" s="33">
        <v>67</v>
      </c>
      <c r="J68" s="34">
        <v>65</v>
      </c>
      <c r="K68" s="35">
        <v>63</v>
      </c>
      <c r="L68" s="33">
        <v>65</v>
      </c>
      <c r="M68" s="34">
        <v>63</v>
      </c>
      <c r="N68" s="35">
        <v>61</v>
      </c>
      <c r="O68" s="33">
        <v>64</v>
      </c>
      <c r="P68" s="34">
        <v>62</v>
      </c>
      <c r="Q68" s="35">
        <v>59</v>
      </c>
      <c r="R68" s="33">
        <v>63</v>
      </c>
      <c r="S68" s="34">
        <v>60</v>
      </c>
      <c r="T68" s="35">
        <v>57</v>
      </c>
      <c r="U68" s="33">
        <v>61</v>
      </c>
      <c r="V68" s="34">
        <v>58</v>
      </c>
      <c r="W68" s="35">
        <v>55</v>
      </c>
      <c r="X68" s="33">
        <v>59</v>
      </c>
      <c r="Y68" s="34">
        <v>56</v>
      </c>
      <c r="Z68" s="35">
        <v>53</v>
      </c>
      <c r="AA68" s="33">
        <v>57</v>
      </c>
      <c r="AB68" s="34">
        <v>54</v>
      </c>
      <c r="AC68" s="35">
        <v>51</v>
      </c>
      <c r="AD68" s="33">
        <v>55</v>
      </c>
      <c r="AE68" s="34">
        <v>52</v>
      </c>
      <c r="AF68" s="35">
        <v>49</v>
      </c>
      <c r="AG68" s="33">
        <v>53</v>
      </c>
      <c r="AH68" s="34">
        <v>50</v>
      </c>
      <c r="AI68" s="35">
        <v>47</v>
      </c>
      <c r="AJ68" s="33">
        <v>51</v>
      </c>
      <c r="AK68" s="34">
        <v>48</v>
      </c>
      <c r="AL68" s="35">
        <v>45</v>
      </c>
      <c r="AM68" s="33">
        <v>49</v>
      </c>
      <c r="AN68" s="34">
        <v>46</v>
      </c>
      <c r="AO68" s="35">
        <v>43</v>
      </c>
      <c r="AP68" s="37">
        <f>IF((ISERROR(AM68/$D68)),0,(AM68/$D68)*100)</f>
        <v>49</v>
      </c>
      <c r="AQ68" s="37">
        <f>IF((ISERROR(AN68/$D68)),0,(AN68/$D68)*100)</f>
        <v>46</v>
      </c>
      <c r="AR68" s="37">
        <f>IF((ISERROR(AO68/$D68)),0,(AO68/$D68)*100)</f>
        <v>43</v>
      </c>
    </row>
    <row r="69" spans="1:44" s="14" customFormat="1" ht="24" customHeight="1" x14ac:dyDescent="0.3">
      <c r="A69" s="129"/>
      <c r="B69" s="61" t="s">
        <v>28</v>
      </c>
      <c r="C69" s="39">
        <v>61.9</v>
      </c>
      <c r="D69" s="40">
        <f>IF((ISERROR(D68/C68)),0,(D68/C68)*100)</f>
        <v>76.923076923076934</v>
      </c>
      <c r="E69" s="41">
        <f>IF((ISERROR(E68/D68)),0,(E68/D68)*100)</f>
        <v>83</v>
      </c>
      <c r="F69" s="42">
        <f>IF((ISERROR(F68/E68)),0,(F68/E68)*100)</f>
        <v>83.132530120481931</v>
      </c>
      <c r="G69" s="43">
        <f>IF((ISERROR(G68/E68)),0,(G68/E68)*100)</f>
        <v>80.722891566265062</v>
      </c>
      <c r="H69" s="41">
        <f t="shared" ref="H69:AO69" si="316">IF((ISERROR(H68/E68)),0,(H68/E68)*100)</f>
        <v>79.518072289156621</v>
      </c>
      <c r="I69" s="44">
        <f t="shared" si="316"/>
        <v>97.101449275362313</v>
      </c>
      <c r="J69" s="43">
        <f t="shared" si="316"/>
        <v>97.014925373134332</v>
      </c>
      <c r="K69" s="41">
        <f t="shared" si="316"/>
        <v>95.454545454545453</v>
      </c>
      <c r="L69" s="44">
        <f t="shared" si="316"/>
        <v>97.014925373134332</v>
      </c>
      <c r="M69" s="43">
        <f t="shared" si="316"/>
        <v>96.92307692307692</v>
      </c>
      <c r="N69" s="41">
        <f t="shared" si="316"/>
        <v>96.825396825396822</v>
      </c>
      <c r="O69" s="44">
        <f t="shared" si="316"/>
        <v>98.461538461538467</v>
      </c>
      <c r="P69" s="43">
        <f t="shared" si="316"/>
        <v>98.412698412698404</v>
      </c>
      <c r="Q69" s="41">
        <f t="shared" si="316"/>
        <v>96.721311475409834</v>
      </c>
      <c r="R69" s="44">
        <f t="shared" si="316"/>
        <v>98.4375</v>
      </c>
      <c r="S69" s="43">
        <f t="shared" si="316"/>
        <v>96.774193548387103</v>
      </c>
      <c r="T69" s="41">
        <f t="shared" si="316"/>
        <v>96.610169491525426</v>
      </c>
      <c r="U69" s="44">
        <f t="shared" si="316"/>
        <v>96.825396825396822</v>
      </c>
      <c r="V69" s="43">
        <f t="shared" si="316"/>
        <v>96.666666666666671</v>
      </c>
      <c r="W69" s="41">
        <f t="shared" si="316"/>
        <v>96.491228070175438</v>
      </c>
      <c r="X69" s="44">
        <f t="shared" si="316"/>
        <v>96.721311475409834</v>
      </c>
      <c r="Y69" s="43">
        <f t="shared" si="316"/>
        <v>96.551724137931032</v>
      </c>
      <c r="Z69" s="41">
        <f t="shared" si="316"/>
        <v>96.36363636363636</v>
      </c>
      <c r="AA69" s="44">
        <f t="shared" si="316"/>
        <v>96.610169491525426</v>
      </c>
      <c r="AB69" s="43">
        <f t="shared" si="316"/>
        <v>96.428571428571431</v>
      </c>
      <c r="AC69" s="41">
        <f t="shared" si="316"/>
        <v>96.226415094339629</v>
      </c>
      <c r="AD69" s="44">
        <f t="shared" si="316"/>
        <v>96.491228070175438</v>
      </c>
      <c r="AE69" s="43">
        <f t="shared" si="316"/>
        <v>96.296296296296291</v>
      </c>
      <c r="AF69" s="41">
        <f t="shared" si="316"/>
        <v>96.078431372549019</v>
      </c>
      <c r="AG69" s="44">
        <f t="shared" si="316"/>
        <v>96.36363636363636</v>
      </c>
      <c r="AH69" s="43">
        <f t="shared" si="316"/>
        <v>96.15384615384616</v>
      </c>
      <c r="AI69" s="41">
        <f t="shared" si="316"/>
        <v>95.918367346938766</v>
      </c>
      <c r="AJ69" s="44">
        <f t="shared" si="316"/>
        <v>96.226415094339629</v>
      </c>
      <c r="AK69" s="43">
        <f t="shared" si="316"/>
        <v>96</v>
      </c>
      <c r="AL69" s="41">
        <f t="shared" si="316"/>
        <v>95.744680851063833</v>
      </c>
      <c r="AM69" s="44">
        <f t="shared" si="316"/>
        <v>96.078431372549019</v>
      </c>
      <c r="AN69" s="43">
        <f t="shared" si="316"/>
        <v>95.833333333333343</v>
      </c>
      <c r="AO69" s="41">
        <f t="shared" si="316"/>
        <v>95.555555555555557</v>
      </c>
      <c r="AP69" s="117"/>
      <c r="AQ69" s="118"/>
      <c r="AR69" s="118"/>
    </row>
    <row r="70" spans="1:44" x14ac:dyDescent="0.3">
      <c r="A70" s="54" t="s">
        <v>69</v>
      </c>
      <c r="B70" s="47" t="s">
        <v>67</v>
      </c>
      <c r="C70" s="120">
        <v>2.255378209576683</v>
      </c>
      <c r="D70" s="121">
        <v>1.784121320249777</v>
      </c>
      <c r="E70" s="122">
        <v>1.5179224579370885</v>
      </c>
      <c r="F70" s="123">
        <v>1.295045045045045</v>
      </c>
      <c r="G70" s="121">
        <v>1.2553869214914746</v>
      </c>
      <c r="H70" s="122">
        <v>1.24</v>
      </c>
      <c r="I70" s="120">
        <v>1.2822966507177034</v>
      </c>
      <c r="J70" s="121">
        <v>1.240694789081886</v>
      </c>
      <c r="K70" s="122">
        <v>1.2</v>
      </c>
      <c r="L70" s="120">
        <v>1.2705238467552775</v>
      </c>
      <c r="M70" s="121">
        <v>1.2266355140186915</v>
      </c>
      <c r="N70" s="122">
        <v>1.18</v>
      </c>
      <c r="O70" s="120">
        <v>1.27</v>
      </c>
      <c r="P70" s="121">
        <v>1.23</v>
      </c>
      <c r="Q70" s="122">
        <v>1.1599999999999999</v>
      </c>
      <c r="R70" s="120">
        <v>1.28</v>
      </c>
      <c r="S70" s="121">
        <v>1.21</v>
      </c>
      <c r="T70" s="122">
        <v>1.1499999999999999</v>
      </c>
      <c r="U70" s="120">
        <v>1.26</v>
      </c>
      <c r="V70" s="121">
        <v>1.19</v>
      </c>
      <c r="W70" s="122">
        <v>1.1200000000000001</v>
      </c>
      <c r="X70" s="120">
        <v>1.25</v>
      </c>
      <c r="Y70" s="121">
        <v>1.17</v>
      </c>
      <c r="Z70" s="122">
        <v>1.1000000000000001</v>
      </c>
      <c r="AA70" s="120">
        <v>1.23</v>
      </c>
      <c r="AB70" s="121">
        <v>1.1599999999999999</v>
      </c>
      <c r="AC70" s="122">
        <v>1.08</v>
      </c>
      <c r="AD70" s="120">
        <v>1.21</v>
      </c>
      <c r="AE70" s="121">
        <v>1.1299999999999999</v>
      </c>
      <c r="AF70" s="122">
        <v>1.06</v>
      </c>
      <c r="AG70" s="120">
        <v>1.19</v>
      </c>
      <c r="AH70" s="121">
        <v>1.1100000000000001</v>
      </c>
      <c r="AI70" s="122">
        <v>1.03</v>
      </c>
      <c r="AJ70" s="120">
        <v>1.17</v>
      </c>
      <c r="AK70" s="121">
        <v>1.0900000000000001</v>
      </c>
      <c r="AL70" s="122">
        <v>1.01</v>
      </c>
      <c r="AM70" s="120">
        <v>1.1499999999999999</v>
      </c>
      <c r="AN70" s="121">
        <v>1.06</v>
      </c>
      <c r="AO70" s="122">
        <v>0.98</v>
      </c>
      <c r="AP70" s="37">
        <f>AM70-C70</f>
        <v>-1.1053782095766831</v>
      </c>
      <c r="AQ70" s="124">
        <f>AN70-C70</f>
        <v>-1.1953782095766829</v>
      </c>
      <c r="AR70" s="124">
        <f>AO70-C70</f>
        <v>-1.275378209576683</v>
      </c>
    </row>
    <row r="71" spans="1:44" s="1" customFormat="1" ht="22.5" customHeight="1" x14ac:dyDescent="0.3">
      <c r="A71" s="129" t="s">
        <v>70</v>
      </c>
      <c r="B71" s="47" t="s">
        <v>71</v>
      </c>
      <c r="C71" s="33">
        <v>22219.616473349903</v>
      </c>
      <c r="D71" s="34">
        <v>24156.487931883745</v>
      </c>
      <c r="E71" s="35">
        <v>26587.854171149847</v>
      </c>
      <c r="F71" s="36">
        <v>28321.389560882635</v>
      </c>
      <c r="G71" s="34">
        <v>28636.927746087465</v>
      </c>
      <c r="H71" s="122">
        <v>28850</v>
      </c>
      <c r="I71" s="122">
        <v>30017.564332734881</v>
      </c>
      <c r="J71" s="122">
        <v>30583.053816338695</v>
      </c>
      <c r="K71" s="122">
        <v>31070</v>
      </c>
      <c r="L71" s="122">
        <v>31757.383191863577</v>
      </c>
      <c r="M71" s="122">
        <v>32570.826672756331</v>
      </c>
      <c r="N71" s="122">
        <v>33370</v>
      </c>
      <c r="O71" s="122">
        <v>33630</v>
      </c>
      <c r="P71" s="122">
        <v>34720</v>
      </c>
      <c r="Q71" s="122">
        <v>35870</v>
      </c>
      <c r="R71" s="122">
        <v>35650</v>
      </c>
      <c r="S71" s="122">
        <v>37050</v>
      </c>
      <c r="T71" s="122">
        <v>38600</v>
      </c>
      <c r="U71" s="122">
        <v>37820</v>
      </c>
      <c r="V71" s="122">
        <v>39565</v>
      </c>
      <c r="W71" s="122">
        <v>41570</v>
      </c>
      <c r="X71" s="122">
        <v>40170</v>
      </c>
      <c r="Y71" s="122">
        <v>42295</v>
      </c>
      <c r="Z71" s="122">
        <v>44810</v>
      </c>
      <c r="AA71" s="122">
        <v>42660</v>
      </c>
      <c r="AB71" s="122">
        <v>45170</v>
      </c>
      <c r="AC71" s="122">
        <v>48260</v>
      </c>
      <c r="AD71" s="122">
        <v>45260</v>
      </c>
      <c r="AE71" s="122">
        <v>48240</v>
      </c>
      <c r="AF71" s="122">
        <v>51980</v>
      </c>
      <c r="AG71" s="122">
        <v>48100</v>
      </c>
      <c r="AH71" s="122">
        <v>51570</v>
      </c>
      <c r="AI71" s="122">
        <v>56035</v>
      </c>
      <c r="AJ71" s="122">
        <v>51190</v>
      </c>
      <c r="AK71" s="122">
        <v>55180</v>
      </c>
      <c r="AL71" s="122">
        <v>60460</v>
      </c>
      <c r="AM71" s="122">
        <v>54420</v>
      </c>
      <c r="AN71" s="122">
        <v>59100</v>
      </c>
      <c r="AO71" s="122">
        <v>65300</v>
      </c>
      <c r="AP71" s="37">
        <f>IF((ISERROR(AM71/$D71)),0,(AM71/$D71)*100)</f>
        <v>225.28109282050042</v>
      </c>
      <c r="AQ71" s="37">
        <f>IF((ISERROR(AN71/$D71)),0,(AN71/$D71)*100)</f>
        <v>244.65477004210908</v>
      </c>
      <c r="AR71" s="37">
        <f>IF((ISERROR(AO71/$D71)),0,(AO71/$D71)*100)</f>
        <v>270.3207526861205</v>
      </c>
    </row>
    <row r="72" spans="1:44" s="14" customFormat="1" ht="22.5" customHeight="1" x14ac:dyDescent="0.3">
      <c r="A72" s="129"/>
      <c r="B72" s="61" t="s">
        <v>28</v>
      </c>
      <c r="C72" s="39">
        <v>105.7</v>
      </c>
      <c r="D72" s="40">
        <f>IF((ISERROR(D71/C71)),0,(D71/C71)*100)</f>
        <v>108.71694370088211</v>
      </c>
      <c r="E72" s="41">
        <f t="shared" ref="E72:F72" si="317">IF((ISERROR(E71/D71)),0,(E71/D71)*100)</f>
        <v>110.06506511261922</v>
      </c>
      <c r="F72" s="42">
        <f t="shared" si="317"/>
        <v>106.52002744777285</v>
      </c>
      <c r="G72" s="43">
        <f t="shared" ref="G72" si="318">IF((ISERROR(G71/E71)),0,(G71/E71)*100)</f>
        <v>107.70680312050547</v>
      </c>
      <c r="H72" s="41">
        <f t="shared" ref="H72:AO72" si="319">IF((ISERROR(H71/E71)),0,(H71/E71)*100)</f>
        <v>108.50819255396993</v>
      </c>
      <c r="I72" s="44">
        <f t="shared" si="319"/>
        <v>105.98902383728725</v>
      </c>
      <c r="J72" s="43">
        <f t="shared" si="319"/>
        <v>106.79586192871938</v>
      </c>
      <c r="K72" s="41">
        <f t="shared" si="319"/>
        <v>107.69497400346621</v>
      </c>
      <c r="L72" s="44">
        <f t="shared" si="319"/>
        <v>105.79600276639161</v>
      </c>
      <c r="M72" s="43">
        <f t="shared" si="319"/>
        <v>106.49958917887948</v>
      </c>
      <c r="N72" s="41">
        <f t="shared" si="319"/>
        <v>107.40263920180237</v>
      </c>
      <c r="O72" s="44">
        <f t="shared" si="319"/>
        <v>105.89663448283169</v>
      </c>
      <c r="P72" s="43">
        <f t="shared" si="319"/>
        <v>106.59846109783062</v>
      </c>
      <c r="Q72" s="41">
        <f t="shared" si="319"/>
        <v>107.49175906502846</v>
      </c>
      <c r="R72" s="44">
        <f t="shared" si="319"/>
        <v>106.00654177817425</v>
      </c>
      <c r="S72" s="43">
        <f t="shared" si="319"/>
        <v>106.71082949308757</v>
      </c>
      <c r="T72" s="41">
        <f t="shared" si="319"/>
        <v>107.61081683858377</v>
      </c>
      <c r="U72" s="44">
        <f t="shared" si="319"/>
        <v>106.08695652173914</v>
      </c>
      <c r="V72" s="43">
        <f t="shared" si="319"/>
        <v>106.78812415654522</v>
      </c>
      <c r="W72" s="41">
        <f t="shared" si="319"/>
        <v>107.69430051813471</v>
      </c>
      <c r="X72" s="44">
        <f t="shared" si="319"/>
        <v>106.21364357482814</v>
      </c>
      <c r="Y72" s="43">
        <f t="shared" si="319"/>
        <v>106.90003791229623</v>
      </c>
      <c r="Z72" s="41">
        <f t="shared" si="319"/>
        <v>107.79408227086842</v>
      </c>
      <c r="AA72" s="44">
        <f t="shared" si="319"/>
        <v>106.19865571321883</v>
      </c>
      <c r="AB72" s="43">
        <f t="shared" si="319"/>
        <v>106.79749379359262</v>
      </c>
      <c r="AC72" s="41">
        <f t="shared" si="319"/>
        <v>107.69917429145279</v>
      </c>
      <c r="AD72" s="44">
        <f t="shared" si="319"/>
        <v>106.09470229723395</v>
      </c>
      <c r="AE72" s="43">
        <f t="shared" si="319"/>
        <v>106.79654638034093</v>
      </c>
      <c r="AF72" s="41">
        <f t="shared" si="319"/>
        <v>107.70824699544137</v>
      </c>
      <c r="AG72" s="44">
        <f t="shared" si="319"/>
        <v>106.2748563853292</v>
      </c>
      <c r="AH72" s="43">
        <f t="shared" si="319"/>
        <v>106.90298507462686</v>
      </c>
      <c r="AI72" s="41">
        <f t="shared" si="319"/>
        <v>107.80107733743746</v>
      </c>
      <c r="AJ72" s="44">
        <f t="shared" si="319"/>
        <v>106.42411642411642</v>
      </c>
      <c r="AK72" s="43">
        <f t="shared" si="319"/>
        <v>107.00019391118867</v>
      </c>
      <c r="AL72" s="41">
        <f t="shared" si="319"/>
        <v>107.89685018292138</v>
      </c>
      <c r="AM72" s="44">
        <f t="shared" si="319"/>
        <v>106.30982613791755</v>
      </c>
      <c r="AN72" s="43">
        <f t="shared" si="319"/>
        <v>107.10402319681045</v>
      </c>
      <c r="AO72" s="41">
        <f t="shared" si="319"/>
        <v>108.00529275554085</v>
      </c>
      <c r="AP72" s="125"/>
      <c r="AQ72" s="118"/>
      <c r="AR72" s="118"/>
    </row>
    <row r="73" spans="1:44" s="1" customFormat="1" x14ac:dyDescent="0.3">
      <c r="A73" s="54" t="s">
        <v>72</v>
      </c>
      <c r="B73" s="86" t="s">
        <v>67</v>
      </c>
      <c r="C73" s="55">
        <f t="shared" ref="C73:AO73" si="320">IF((ISERROR(C72/C42)),0,(C72/C42)*100)</f>
        <v>98.757357750163507</v>
      </c>
      <c r="D73" s="56">
        <f t="shared" si="320"/>
        <v>94.825070825017093</v>
      </c>
      <c r="E73" s="57">
        <f t="shared" si="320"/>
        <v>102.37680685173329</v>
      </c>
      <c r="F73" s="58">
        <f t="shared" si="320"/>
        <v>100.53615154563771</v>
      </c>
      <c r="G73" s="126">
        <f t="shared" si="320"/>
        <v>101.92014198024266</v>
      </c>
      <c r="H73" s="127">
        <f t="shared" si="320"/>
        <v>102.92676556816495</v>
      </c>
      <c r="I73" s="128">
        <f t="shared" si="320"/>
        <v>100.83188874871864</v>
      </c>
      <c r="J73" s="126">
        <f t="shared" si="320"/>
        <v>101.9625783670738</v>
      </c>
      <c r="K73" s="127">
        <f t="shared" si="320"/>
        <v>103.02722883067501</v>
      </c>
      <c r="L73" s="128">
        <f t="shared" si="320"/>
        <v>100.56654255360419</v>
      </c>
      <c r="M73" s="126">
        <f t="shared" si="320"/>
        <v>101.81605084022895</v>
      </c>
      <c r="N73" s="127">
        <f t="shared" si="320"/>
        <v>103.07475443809501</v>
      </c>
      <c r="O73" s="128">
        <f t="shared" si="320"/>
        <v>101.62824806413788</v>
      </c>
      <c r="P73" s="126">
        <f t="shared" si="320"/>
        <v>102.49852028637561</v>
      </c>
      <c r="Q73" s="127">
        <f t="shared" si="320"/>
        <v>103.65646968662338</v>
      </c>
      <c r="R73" s="128">
        <f t="shared" si="320"/>
        <v>101.73372531494648</v>
      </c>
      <c r="S73" s="126">
        <f t="shared" si="320"/>
        <v>102.60656682027651</v>
      </c>
      <c r="T73" s="127">
        <f t="shared" si="320"/>
        <v>103.77127949718783</v>
      </c>
      <c r="U73" s="128">
        <f t="shared" si="320"/>
        <v>101.81089877326212</v>
      </c>
      <c r="V73" s="126">
        <f t="shared" si="320"/>
        <v>102.6808886120627</v>
      </c>
      <c r="W73" s="127">
        <f t="shared" si="320"/>
        <v>103.85178449193317</v>
      </c>
      <c r="X73" s="128">
        <f t="shared" si="320"/>
        <v>101.93247943841473</v>
      </c>
      <c r="Y73" s="126">
        <f t="shared" si="320"/>
        <v>102.78849799259253</v>
      </c>
      <c r="Z73" s="127">
        <f t="shared" si="320"/>
        <v>103.94800604712479</v>
      </c>
      <c r="AA73" s="128">
        <f t="shared" si="320"/>
        <v>101.91809569406797</v>
      </c>
      <c r="AB73" s="126">
        <f t="shared" si="320"/>
        <v>102.68989787845445</v>
      </c>
      <c r="AC73" s="127">
        <f t="shared" si="320"/>
        <v>103.85648436977127</v>
      </c>
      <c r="AD73" s="128">
        <f t="shared" si="320"/>
        <v>101.81833233899611</v>
      </c>
      <c r="AE73" s="126">
        <f t="shared" si="320"/>
        <v>102.68898690417396</v>
      </c>
      <c r="AF73" s="127">
        <f t="shared" si="320"/>
        <v>103.86523336108135</v>
      </c>
      <c r="AG73" s="128">
        <f t="shared" si="320"/>
        <v>101.99122493793588</v>
      </c>
      <c r="AH73" s="126">
        <f t="shared" si="320"/>
        <v>102.79133180252582</v>
      </c>
      <c r="AI73" s="127">
        <f t="shared" si="320"/>
        <v>103.95475153079794</v>
      </c>
      <c r="AJ73" s="128">
        <f t="shared" si="320"/>
        <v>102.13446873715588</v>
      </c>
      <c r="AK73" s="126">
        <f t="shared" si="320"/>
        <v>102.88480183768142</v>
      </c>
      <c r="AL73" s="127">
        <f t="shared" si="320"/>
        <v>104.04710721593192</v>
      </c>
      <c r="AM73" s="128">
        <f t="shared" si="320"/>
        <v>102.02478516114928</v>
      </c>
      <c r="AN73" s="126">
        <f t="shared" si="320"/>
        <v>102.98463768924083</v>
      </c>
      <c r="AO73" s="127">
        <f t="shared" si="320"/>
        <v>104.15168057429204</v>
      </c>
      <c r="AP73" s="67">
        <f t="shared" ref="AP73" si="321">$D73*$E73*F73*I73*L73*O73*R73*U73*X73*AA73*AD73*AG73*AJ73*AM73/1E+26</f>
        <v>117.11237580135897</v>
      </c>
      <c r="AQ73" s="67">
        <f t="shared" ref="AQ73" si="322">$D73*$E73*G73*J73*M73*P73*S73*V73*Y73*AB73*AE73*AH73*AK73*AN73/1E+26</f>
        <v>130.94848500885348</v>
      </c>
      <c r="AR73" s="67">
        <f t="shared" ref="AR73" si="323">$D73*$E73*H73*K73*N73*Q73*T73*W73*Z73*AC73*AF73*AI73*AL73*AO73/1E+26</f>
        <v>149.72887980967096</v>
      </c>
    </row>
    <row r="74" spans="1:44" x14ac:dyDescent="0.3">
      <c r="C74" s="15"/>
      <c r="D74" s="16"/>
      <c r="E74" s="15"/>
      <c r="F74" s="15"/>
      <c r="G74" s="15"/>
      <c r="H74" s="15"/>
      <c r="I74" s="15"/>
      <c r="J74" s="15"/>
      <c r="K74" s="15"/>
    </row>
  </sheetData>
  <mergeCells count="38">
    <mergeCell ref="AD6:AO6"/>
    <mergeCell ref="AP6:AR9"/>
    <mergeCell ref="A1:T1"/>
    <mergeCell ref="A2:T2"/>
    <mergeCell ref="A3:T3"/>
    <mergeCell ref="A4:T4"/>
    <mergeCell ref="A6:A8"/>
    <mergeCell ref="B6:B8"/>
    <mergeCell ref="F6:N6"/>
    <mergeCell ref="O6:AC6"/>
    <mergeCell ref="U7:W7"/>
    <mergeCell ref="X7:Z7"/>
    <mergeCell ref="R7:T7"/>
    <mergeCell ref="A43:A44"/>
    <mergeCell ref="A46:A47"/>
    <mergeCell ref="AG7:AI7"/>
    <mergeCell ref="AJ7:AL7"/>
    <mergeCell ref="AM7:AO7"/>
    <mergeCell ref="A10:A11"/>
    <mergeCell ref="A39:A40"/>
    <mergeCell ref="AA7:AC7"/>
    <mergeCell ref="AD7:AF7"/>
    <mergeCell ref="C7:C8"/>
    <mergeCell ref="D7:D8"/>
    <mergeCell ref="E7:E8"/>
    <mergeCell ref="F7:H7"/>
    <mergeCell ref="I7:K7"/>
    <mergeCell ref="L7:N7"/>
    <mergeCell ref="O7:Q7"/>
    <mergeCell ref="A65:A66"/>
    <mergeCell ref="A68:A69"/>
    <mergeCell ref="A71:A72"/>
    <mergeCell ref="A50:A51"/>
    <mergeCell ref="A52:A53"/>
    <mergeCell ref="A57:A58"/>
    <mergeCell ref="A61:A62"/>
    <mergeCell ref="A63:A64"/>
    <mergeCell ref="A54:A55"/>
  </mergeCells>
  <pageMargins left="0.70866141732283472" right="0.39370078740157483" top="0.35433070866141736" bottom="0.15748031496062992" header="0.27559055118110237" footer="0.15748031496062992"/>
  <pageSetup paperSize="9" scale="56" fitToHeight="0" orientation="landscape" r:id="rId1"/>
  <rowBreaks count="1" manualBreakCount="1">
    <brk id="40" max="16383" man="1"/>
  </rowBreaks>
  <colBreaks count="2" manualBreakCount="2">
    <brk id="20" max="73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В. Луппова</dc:creator>
  <cp:lastModifiedBy>Машбюро</cp:lastModifiedBy>
  <cp:lastPrinted>2023-11-01T12:18:09Z</cp:lastPrinted>
  <dcterms:created xsi:type="dcterms:W3CDTF">2023-05-02T08:30:29Z</dcterms:created>
  <dcterms:modified xsi:type="dcterms:W3CDTF">2023-11-02T11:50:52Z</dcterms:modified>
</cp:coreProperties>
</file>